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28800" windowHeight="12315" firstSheet="1"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_FilterDatabase" localSheetId="3" hidden="1">Doklady!$A$107:$I$249</definedName>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977461"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I4" i="9"/>
  <c r="C5" i="9"/>
  <c r="C6" i="9"/>
  <c r="A1" i="10"/>
  <c r="B1" i="4"/>
  <c r="B3" i="6"/>
  <c r="B4" i="6"/>
  <c r="B5" i="6"/>
  <c r="N56" i="1"/>
  <c r="N38" i="1"/>
  <c r="C11" i="9"/>
  <c r="C11" i="6"/>
  <c r="B3" i="4"/>
  <c r="A21" i="4"/>
  <c r="J21" i="4"/>
  <c r="I20" i="9"/>
  <c r="A1" i="11"/>
  <c r="G22" i="4"/>
  <c r="B74" i="9"/>
  <c r="H91" i="4"/>
  <c r="C61" i="4"/>
  <c r="C10" i="4"/>
  <c r="E2" i="4"/>
  <c r="K54" i="9"/>
  <c r="C50" i="4"/>
  <c r="A35" i="4"/>
  <c r="J35" i="4"/>
  <c r="G84" i="4"/>
  <c r="I18" i="9"/>
  <c r="I34" i="9"/>
  <c r="C13" i="9"/>
  <c r="C13" i="6"/>
  <c r="I26" i="9"/>
  <c r="I28" i="9"/>
  <c r="I33" i="9"/>
  <c r="L39" i="9"/>
  <c r="I21" i="9"/>
  <c r="C14" i="9"/>
  <c r="I27" i="9"/>
  <c r="I29" i="9"/>
  <c r="I17" i="9"/>
  <c r="I19" i="9"/>
  <c r="I31" i="9"/>
  <c r="I30" i="9"/>
  <c r="C12" i="9"/>
  <c r="C12" i="6"/>
  <c r="L38" i="9"/>
  <c r="L43" i="9"/>
  <c r="L46" i="9"/>
  <c r="I23" i="9"/>
  <c r="I22" i="9"/>
  <c r="C10" i="9"/>
  <c r="C10" i="6"/>
  <c r="C52" i="4"/>
  <c r="I71" i="4"/>
  <c r="H19" i="4"/>
  <c r="E32" i="4"/>
  <c r="K84" i="9"/>
  <c r="A30" i="4"/>
  <c r="L31" i="4"/>
  <c r="H86" i="4"/>
  <c r="E43" i="4"/>
  <c r="K95" i="9"/>
  <c r="E11" i="4"/>
  <c r="K63" i="9"/>
  <c r="A85" i="4"/>
  <c r="J85" i="4"/>
  <c r="D68" i="4"/>
  <c r="G19" i="4"/>
  <c r="B71" i="9"/>
  <c r="D52" i="4"/>
  <c r="A104" i="9"/>
  <c r="F104" i="9"/>
  <c r="I2" i="4"/>
  <c r="E33" i="4"/>
  <c r="K85" i="9"/>
  <c r="E91" i="4"/>
  <c r="D12" i="4"/>
  <c r="A64" i="9"/>
  <c r="H50" i="4"/>
  <c r="I93" i="4"/>
  <c r="C11" i="4"/>
  <c r="D65" i="4"/>
  <c r="A117" i="9"/>
  <c r="A43" i="4"/>
  <c r="J43" i="4"/>
  <c r="E69" i="4"/>
  <c r="H43" i="4"/>
  <c r="E72" i="4"/>
  <c r="D19" i="4"/>
  <c r="A71" i="9"/>
  <c r="E70" i="4"/>
  <c r="A12" i="4"/>
  <c r="J12" i="4"/>
  <c r="I32" i="9"/>
  <c r="I24" i="9"/>
  <c r="I25" i="9"/>
  <c r="B2" i="4"/>
  <c r="F64" i="9"/>
  <c r="L13" i="4"/>
  <c r="K45" i="9"/>
  <c r="J40" i="9"/>
  <c r="C14" i="6"/>
  <c r="J30" i="4"/>
  <c r="L41" i="9"/>
  <c r="T41" i="9"/>
  <c r="A75" i="4"/>
  <c r="J75" i="4"/>
  <c r="D88" i="4"/>
  <c r="G55" i="4"/>
  <c r="B107" i="9"/>
  <c r="E51" i="4"/>
  <c r="K103" i="9"/>
  <c r="H21" i="4"/>
  <c r="E15" i="4"/>
  <c r="K67" i="9"/>
  <c r="A17" i="4"/>
  <c r="J17" i="4"/>
  <c r="D39" i="4"/>
  <c r="A91" i="9"/>
  <c r="F91" i="9"/>
  <c r="H56" i="4"/>
  <c r="G41" i="4"/>
  <c r="B93" i="9"/>
  <c r="C55" i="4"/>
  <c r="H31" i="4"/>
  <c r="E93" i="4"/>
  <c r="C54" i="4"/>
  <c r="I46" i="4"/>
  <c r="G33" i="4"/>
  <c r="B85" i="9"/>
  <c r="I15" i="4"/>
  <c r="E77" i="4"/>
  <c r="A23" i="4"/>
  <c r="J23" i="4"/>
  <c r="D92" i="4"/>
  <c r="H11" i="4"/>
  <c r="D30" i="4"/>
  <c r="A82" i="9"/>
  <c r="E82" i="9"/>
  <c r="C35" i="4"/>
  <c r="H81" i="4"/>
  <c r="C26" i="4"/>
  <c r="I17" i="4"/>
  <c r="E67" i="4"/>
  <c r="C53" i="4"/>
  <c r="D93" i="4"/>
  <c r="A83" i="4"/>
  <c r="J83" i="4"/>
  <c r="A79" i="4"/>
  <c r="J79" i="4"/>
  <c r="I29" i="4"/>
  <c r="E27" i="4"/>
  <c r="K79" i="9"/>
  <c r="H49" i="4"/>
  <c r="C93" i="4"/>
  <c r="L42" i="9"/>
  <c r="P42" i="9"/>
  <c r="E1" i="4"/>
  <c r="K53" i="9"/>
  <c r="G11" i="4"/>
  <c r="B63" i="9"/>
  <c r="I65" i="4"/>
  <c r="A63" i="4"/>
  <c r="J63" i="4"/>
  <c r="I66" i="4"/>
  <c r="D22" i="4"/>
  <c r="A74" i="9"/>
  <c r="D32" i="4"/>
  <c r="A84" i="9"/>
  <c r="D84" i="9"/>
  <c r="E4" i="4"/>
  <c r="K56" i="9"/>
  <c r="I62" i="4"/>
  <c r="G59" i="4"/>
  <c r="B111" i="9"/>
  <c r="I83" i="4"/>
  <c r="D71" i="4"/>
  <c r="A25" i="4"/>
  <c r="J25" i="4"/>
  <c r="E29" i="4"/>
  <c r="K81" i="9"/>
  <c r="I74" i="4"/>
  <c r="D59" i="4"/>
  <c r="A111" i="9"/>
  <c r="G74" i="4"/>
  <c r="I43" i="4"/>
  <c r="H89" i="4"/>
  <c r="C76" i="4"/>
  <c r="A18" i="4"/>
  <c r="H67" i="4"/>
  <c r="H13" i="4"/>
  <c r="D15" i="4"/>
  <c r="A67" i="9"/>
  <c r="D27" i="4"/>
  <c r="A79" i="9"/>
  <c r="D79" i="9"/>
  <c r="G72" i="4"/>
  <c r="A11" i="4"/>
  <c r="J11" i="4"/>
  <c r="G66" i="4"/>
  <c r="A16" i="4"/>
  <c r="A34" i="4"/>
  <c r="E79" i="4"/>
  <c r="E48" i="4"/>
  <c r="K100" i="9"/>
  <c r="D83" i="4"/>
  <c r="A77" i="4"/>
  <c r="J77" i="4"/>
  <c r="H59" i="4"/>
  <c r="A9" i="4"/>
  <c r="J9" i="4"/>
  <c r="C91" i="4"/>
  <c r="E6" i="4"/>
  <c r="K58" i="9"/>
  <c r="D42" i="4"/>
  <c r="A94" i="9"/>
  <c r="L94" i="9"/>
  <c r="I58" i="4"/>
  <c r="A10" i="4"/>
  <c r="L11" i="4"/>
  <c r="I52" i="4"/>
  <c r="D86" i="4"/>
  <c r="I28" i="4"/>
  <c r="D58" i="4"/>
  <c r="A110" i="9"/>
  <c r="I110" i="9"/>
  <c r="I90" i="4"/>
  <c r="E16" i="4"/>
  <c r="K68" i="9"/>
  <c r="I85" i="4"/>
  <c r="D31" i="4"/>
  <c r="A83" i="9"/>
  <c r="E83" i="9"/>
  <c r="G49" i="4"/>
  <c r="B101" i="9"/>
  <c r="A91" i="4"/>
  <c r="J91" i="4"/>
  <c r="G76" i="4"/>
  <c r="D82" i="4"/>
  <c r="A68" i="4"/>
  <c r="E21" i="4"/>
  <c r="K73" i="9"/>
  <c r="A5" i="4"/>
  <c r="J5" i="4"/>
  <c r="G75" i="4"/>
  <c r="I20" i="4"/>
  <c r="I53" i="4"/>
  <c r="D78" i="4"/>
  <c r="G64" i="4"/>
  <c r="B116" i="9"/>
  <c r="H7" i="4"/>
  <c r="H45" i="4"/>
  <c r="E68" i="4"/>
  <c r="D18" i="4"/>
  <c r="A70" i="9"/>
  <c r="D70" i="9"/>
  <c r="J70" i="9"/>
  <c r="I80" i="4"/>
  <c r="C41" i="4"/>
  <c r="E31" i="4"/>
  <c r="K83" i="9"/>
  <c r="E94" i="4"/>
  <c r="E95" i="4"/>
  <c r="C79" i="4"/>
  <c r="A14" i="4"/>
  <c r="L15" i="4"/>
  <c r="C59" i="4"/>
  <c r="E65" i="4"/>
  <c r="K117" i="9"/>
  <c r="A22" i="4"/>
  <c r="A31" i="4"/>
  <c r="J31" i="4"/>
  <c r="G6" i="4"/>
  <c r="B58" i="9"/>
  <c r="C87" i="4"/>
  <c r="I36" i="4"/>
  <c r="I8" i="4"/>
  <c r="D81" i="4"/>
  <c r="G83" i="4"/>
  <c r="A2" i="4"/>
  <c r="J2" i="4"/>
  <c r="H92" i="4"/>
  <c r="I87" i="4"/>
  <c r="D2" i="4"/>
  <c r="A54" i="9"/>
  <c r="E54" i="9"/>
  <c r="I44" i="9"/>
  <c r="G1" i="4"/>
  <c r="B53" i="9"/>
  <c r="C3" i="4"/>
  <c r="A84" i="4"/>
  <c r="D69" i="4"/>
  <c r="A73" i="4"/>
  <c r="J73" i="4"/>
  <c r="D63" i="4"/>
  <c r="A115" i="9"/>
  <c r="E115" i="9"/>
  <c r="E14" i="4"/>
  <c r="K66" i="9"/>
  <c r="A47" i="4"/>
  <c r="J47" i="4"/>
  <c r="H36" i="4"/>
  <c r="H23" i="4"/>
  <c r="C77" i="4"/>
  <c r="C81" i="4"/>
  <c r="G79" i="4"/>
  <c r="G70" i="4"/>
  <c r="E36" i="4"/>
  <c r="K88" i="9"/>
  <c r="H32" i="4"/>
  <c r="A3" i="4"/>
  <c r="J3" i="4"/>
  <c r="H74" i="4"/>
  <c r="C90" i="4"/>
  <c r="H51" i="4"/>
  <c r="G40" i="4"/>
  <c r="B92" i="9"/>
  <c r="C38" i="4"/>
  <c r="G4" i="4"/>
  <c r="B56" i="9"/>
  <c r="A38" i="4"/>
  <c r="H37" i="4"/>
  <c r="G93" i="4"/>
  <c r="E60" i="4"/>
  <c r="K112" i="9"/>
  <c r="G35" i="4"/>
  <c r="B87" i="9"/>
  <c r="H76" i="4"/>
  <c r="H57" i="4"/>
  <c r="G38" i="4"/>
  <c r="B90" i="9"/>
  <c r="G25" i="4"/>
  <c r="B77" i="9"/>
  <c r="D3" i="4"/>
  <c r="A55" i="9"/>
  <c r="H6" i="4"/>
  <c r="I32" i="4"/>
  <c r="D72" i="4"/>
  <c r="C84" i="4"/>
  <c r="G89" i="4"/>
  <c r="G60" i="4"/>
  <c r="B112" i="9"/>
  <c r="H65" i="4"/>
  <c r="H33" i="4"/>
  <c r="G88" i="4"/>
  <c r="C36" i="4"/>
  <c r="C13" i="4"/>
  <c r="A71" i="4"/>
  <c r="J71" i="4"/>
  <c r="A52" i="4"/>
  <c r="L53" i="4"/>
  <c r="A4" i="4"/>
  <c r="J4" i="4"/>
  <c r="G68" i="4"/>
  <c r="D51" i="4"/>
  <c r="A103" i="9"/>
  <c r="E26" i="4"/>
  <c r="K78" i="9"/>
  <c r="C27" i="4"/>
  <c r="A56" i="4"/>
  <c r="I77" i="4"/>
  <c r="I38" i="4"/>
  <c r="D4" i="4"/>
  <c r="A56" i="9"/>
  <c r="H82" i="4"/>
  <c r="C83" i="4"/>
  <c r="E55" i="4"/>
  <c r="K107" i="9"/>
  <c r="C40" i="4"/>
  <c r="I61" i="4"/>
  <c r="H55" i="4"/>
  <c r="I76" i="4"/>
  <c r="A66" i="4"/>
  <c r="H44" i="4"/>
  <c r="I47" i="4"/>
  <c r="I35" i="4"/>
  <c r="E8" i="4"/>
  <c r="K60" i="9"/>
  <c r="H9" i="4"/>
  <c r="I13" i="4"/>
  <c r="C23" i="4"/>
  <c r="A40" i="4"/>
  <c r="L41" i="4"/>
  <c r="A62" i="4"/>
  <c r="L63" i="4"/>
  <c r="D1" i="4"/>
  <c r="A53" i="9"/>
  <c r="L53" i="9"/>
  <c r="C1" i="4"/>
  <c r="K40" i="9"/>
  <c r="D64" i="9"/>
  <c r="E64" i="9"/>
  <c r="C64" i="9"/>
  <c r="A1" i="4"/>
  <c r="L3" i="4"/>
  <c r="E55" i="9"/>
  <c r="C104" i="9"/>
  <c r="E104" i="9"/>
  <c r="J52" i="4"/>
  <c r="L5" i="4"/>
  <c r="C103" i="9"/>
  <c r="J10" i="4"/>
  <c r="I94" i="9"/>
  <c r="E94" i="9"/>
  <c r="D57" i="4"/>
  <c r="A109" i="9"/>
  <c r="A49" i="4"/>
  <c r="J49" i="4"/>
  <c r="D61" i="4"/>
  <c r="A113" i="9"/>
  <c r="D80" i="4"/>
  <c r="C2" i="4"/>
  <c r="G15" i="4"/>
  <c r="B67" i="9"/>
  <c r="H58" i="4"/>
  <c r="C12" i="4"/>
  <c r="G13" i="4"/>
  <c r="B65" i="9"/>
  <c r="A81" i="4"/>
  <c r="J81" i="4"/>
  <c r="D66" i="4"/>
  <c r="A118" i="9"/>
  <c r="L118" i="9"/>
  <c r="C71" i="4"/>
  <c r="H66" i="4"/>
  <c r="E85" i="4"/>
  <c r="A51" i="4"/>
  <c r="J51" i="4"/>
  <c r="A78" i="4"/>
  <c r="L79" i="4"/>
  <c r="G44" i="4"/>
  <c r="B96" i="9"/>
  <c r="A70" i="4"/>
  <c r="J70" i="4"/>
  <c r="E9" i="4"/>
  <c r="K61" i="9"/>
  <c r="H40" i="4"/>
  <c r="H24" i="4"/>
  <c r="I51" i="4"/>
  <c r="D91" i="4"/>
  <c r="E76" i="4"/>
  <c r="E49" i="4"/>
  <c r="K101" i="9"/>
  <c r="D9" i="4"/>
  <c r="A61" i="9"/>
  <c r="F61" i="9"/>
  <c r="C68" i="4"/>
  <c r="D10" i="4"/>
  <c r="A62" i="9"/>
  <c r="I62" i="9"/>
  <c r="C80" i="4"/>
  <c r="E34" i="4"/>
  <c r="K86" i="9"/>
  <c r="C58" i="4"/>
  <c r="E73" i="4"/>
  <c r="E30" i="4"/>
  <c r="K82" i="9"/>
  <c r="D76" i="4"/>
  <c r="A50" i="4"/>
  <c r="D29" i="4"/>
  <c r="A81" i="9"/>
  <c r="H12" i="4"/>
  <c r="H46" i="4"/>
  <c r="A7" i="4"/>
  <c r="J7" i="4"/>
  <c r="D24" i="4"/>
  <c r="A76" i="9"/>
  <c r="I76" i="9"/>
  <c r="I22" i="4"/>
  <c r="E10" i="4"/>
  <c r="K62" i="9"/>
  <c r="A54" i="4"/>
  <c r="A67" i="4"/>
  <c r="J67" i="4"/>
  <c r="C42" i="4"/>
  <c r="I26" i="4"/>
  <c r="I33" i="4"/>
  <c r="C45" i="4"/>
  <c r="A82" i="4"/>
  <c r="I21" i="4"/>
  <c r="A94" i="4"/>
  <c r="C7" i="4"/>
  <c r="I16" i="4"/>
  <c r="C34" i="4"/>
  <c r="C22" i="4"/>
  <c r="H27" i="4"/>
  <c r="E42" i="4"/>
  <c r="K94" i="9"/>
  <c r="A65" i="4"/>
  <c r="J65" i="4"/>
  <c r="A57" i="4"/>
  <c r="J57" i="4"/>
  <c r="C39" i="4"/>
  <c r="G39" i="4"/>
  <c r="B91" i="9"/>
  <c r="D8" i="4"/>
  <c r="A60" i="9"/>
  <c r="E60" i="9"/>
  <c r="A20" i="4"/>
  <c r="H17" i="4"/>
  <c r="G18" i="4"/>
  <c r="B70" i="9"/>
  <c r="A93" i="4"/>
  <c r="J93" i="4"/>
  <c r="D60" i="4"/>
  <c r="A112" i="9"/>
  <c r="I48" i="4"/>
  <c r="G56" i="4"/>
  <c r="B108" i="9"/>
  <c r="H75" i="4"/>
  <c r="H85" i="4"/>
  <c r="G9" i="4"/>
  <c r="B61" i="9"/>
  <c r="G78" i="4"/>
  <c r="G17" i="4"/>
  <c r="B69" i="9"/>
  <c r="H38" i="4"/>
  <c r="D34" i="4"/>
  <c r="A86" i="9"/>
  <c r="G91" i="4"/>
  <c r="A42" i="4"/>
  <c r="C14" i="4"/>
  <c r="H88" i="4"/>
  <c r="H69" i="4"/>
  <c r="A27" i="4"/>
  <c r="J27" i="4"/>
  <c r="C62" i="4"/>
  <c r="I89" i="4"/>
  <c r="A58" i="4"/>
  <c r="G77" i="4"/>
  <c r="C66" i="4"/>
  <c r="D85" i="4"/>
  <c r="H77" i="4"/>
  <c r="C92" i="4"/>
  <c r="H30" i="4"/>
  <c r="G71" i="4"/>
  <c r="C82" i="4"/>
  <c r="G54" i="4"/>
  <c r="B106" i="9"/>
  <c r="H83" i="4"/>
  <c r="E74" i="4"/>
  <c r="I41" i="4"/>
  <c r="D67" i="4"/>
  <c r="E57" i="4"/>
  <c r="K109" i="9"/>
  <c r="G69" i="4"/>
  <c r="I94" i="4"/>
  <c r="H62" i="4"/>
  <c r="C65" i="4"/>
  <c r="D64" i="4"/>
  <c r="A116" i="9"/>
  <c r="E116" i="9"/>
  <c r="G87" i="4"/>
  <c r="I24" i="4"/>
  <c r="C69" i="4"/>
  <c r="E89" i="4"/>
  <c r="D14" i="4"/>
  <c r="A66" i="9"/>
  <c r="G37" i="4"/>
  <c r="B89" i="9"/>
  <c r="D21" i="4"/>
  <c r="A73" i="9"/>
  <c r="I73" i="9"/>
  <c r="E22" i="4"/>
  <c r="K74" i="9"/>
  <c r="E38" i="4"/>
  <c r="K90" i="9"/>
  <c r="E25" i="4"/>
  <c r="K77" i="9"/>
  <c r="G14" i="4"/>
  <c r="B66" i="9"/>
  <c r="C28" i="4"/>
  <c r="C43" i="4"/>
  <c r="C44" i="4"/>
  <c r="A41" i="4"/>
  <c r="J41" i="4"/>
  <c r="D16" i="4"/>
  <c r="A68" i="9"/>
  <c r="I68" i="9"/>
  <c r="A36" i="4"/>
  <c r="I4" i="4"/>
  <c r="D26" i="4"/>
  <c r="A78" i="9"/>
  <c r="H68" i="4"/>
  <c r="D62" i="4"/>
  <c r="A114" i="9"/>
  <c r="D114" i="9"/>
  <c r="I27" i="4"/>
  <c r="I11" i="4"/>
  <c r="A44" i="4"/>
  <c r="D38" i="4"/>
  <c r="A90" i="9"/>
  <c r="E90" i="9"/>
  <c r="H52" i="4"/>
  <c r="I67" i="4"/>
  <c r="E40" i="4"/>
  <c r="K92" i="9"/>
  <c r="G85" i="4"/>
  <c r="I5" i="4"/>
  <c r="E50" i="4"/>
  <c r="K102" i="9"/>
  <c r="E80" i="4"/>
  <c r="I34" i="4"/>
  <c r="D79" i="4"/>
  <c r="D35" i="4"/>
  <c r="A87" i="9"/>
  <c r="G46" i="4"/>
  <c r="B98" i="9"/>
  <c r="I31" i="4"/>
  <c r="G58" i="4"/>
  <c r="B110" i="9"/>
  <c r="A60" i="4"/>
  <c r="G34" i="4"/>
  <c r="B86" i="9"/>
  <c r="I54" i="4"/>
  <c r="C70" i="4"/>
  <c r="D40" i="4"/>
  <c r="A92" i="9"/>
  <c r="E82" i="4"/>
  <c r="C18" i="4"/>
  <c r="H35" i="4"/>
  <c r="H72" i="4"/>
  <c r="E12" i="4"/>
  <c r="K64" i="9"/>
  <c r="I3" i="4"/>
  <c r="D11" i="4"/>
  <c r="A63" i="9"/>
  <c r="D63" i="9"/>
  <c r="D48" i="4"/>
  <c r="A100" i="9"/>
  <c r="A33" i="4"/>
  <c r="J33" i="4"/>
  <c r="G92" i="4"/>
  <c r="C8" i="4"/>
  <c r="I73" i="4"/>
  <c r="G24" i="4"/>
  <c r="B76" i="9"/>
  <c r="A46" i="4"/>
  <c r="G2" i="4"/>
  <c r="B54" i="9"/>
  <c r="H87" i="4"/>
  <c r="I88" i="4"/>
  <c r="D50" i="4"/>
  <c r="A102" i="9"/>
  <c r="I102" i="9"/>
  <c r="H3" i="4"/>
  <c r="D43" i="4"/>
  <c r="A95" i="9"/>
  <c r="L95" i="9"/>
  <c r="M95" i="9"/>
  <c r="D46" i="4"/>
  <c r="A98" i="9"/>
  <c r="G90" i="4"/>
  <c r="G27" i="4"/>
  <c r="B79" i="9"/>
  <c r="E45" i="4"/>
  <c r="K97" i="9"/>
  <c r="G43" i="4"/>
  <c r="B95" i="9"/>
  <c r="G23" i="4"/>
  <c r="B75" i="9"/>
  <c r="H18" i="4"/>
  <c r="C75" i="4"/>
  <c r="I30" i="4"/>
  <c r="C19" i="4"/>
  <c r="G47" i="4"/>
  <c r="B99" i="9"/>
  <c r="D6" i="4"/>
  <c r="A58" i="9"/>
  <c r="A24" i="4"/>
  <c r="H42" i="4"/>
  <c r="E20" i="4"/>
  <c r="K72" i="9"/>
  <c r="H71" i="4"/>
  <c r="I9" i="4"/>
  <c r="G86" i="4"/>
  <c r="I18" i="4"/>
  <c r="C20" i="4"/>
  <c r="G51" i="4"/>
  <c r="B103" i="9"/>
  <c r="I57" i="4"/>
  <c r="H28" i="4"/>
  <c r="I59" i="4"/>
  <c r="C67" i="4"/>
  <c r="G3" i="4"/>
  <c r="B55" i="9"/>
  <c r="A74" i="4"/>
  <c r="I10" i="4"/>
  <c r="E7" i="4"/>
  <c r="K59" i="9"/>
  <c r="E46" i="4"/>
  <c r="K98" i="9"/>
  <c r="C9" i="4"/>
  <c r="C48" i="4"/>
  <c r="H53" i="4"/>
  <c r="D89" i="4"/>
  <c r="G80" i="4"/>
  <c r="I6" i="4"/>
  <c r="C88" i="4"/>
  <c r="A76" i="4"/>
  <c r="E90" i="4"/>
  <c r="A28" i="4"/>
  <c r="D49" i="4"/>
  <c r="A101" i="9"/>
  <c r="H20" i="4"/>
  <c r="I60" i="4"/>
  <c r="G7" i="4"/>
  <c r="B59" i="9"/>
  <c r="C29" i="4"/>
  <c r="A90" i="4"/>
  <c r="E44" i="4"/>
  <c r="K96" i="9"/>
  <c r="A61" i="4"/>
  <c r="J61" i="4"/>
  <c r="G45" i="4"/>
  <c r="B97" i="9"/>
  <c r="H22" i="4"/>
  <c r="D17" i="4"/>
  <c r="A69" i="9"/>
  <c r="L69" i="9"/>
  <c r="M69" i="9"/>
  <c r="E56" i="4"/>
  <c r="K108" i="9"/>
  <c r="A53" i="4"/>
  <c r="J53" i="4"/>
  <c r="G94" i="4"/>
  <c r="I23" i="4"/>
  <c r="H8" i="4"/>
  <c r="G67" i="4"/>
  <c r="I79" i="4"/>
  <c r="H78" i="4"/>
  <c r="E66" i="4"/>
  <c r="K118" i="9"/>
  <c r="M118" i="9"/>
  <c r="E88" i="4"/>
  <c r="E17" i="4"/>
  <c r="K69" i="9"/>
  <c r="I70" i="4"/>
  <c r="I84" i="4"/>
  <c r="E63" i="4"/>
  <c r="K115" i="9"/>
  <c r="I45" i="4"/>
  <c r="D73" i="4"/>
  <c r="C73" i="4"/>
  <c r="I64" i="4"/>
  <c r="A45" i="4"/>
  <c r="J45" i="4"/>
  <c r="D25" i="4"/>
  <c r="A77" i="9"/>
  <c r="D77" i="9"/>
  <c r="H60" i="4"/>
  <c r="H5" i="4"/>
  <c r="C15" i="4"/>
  <c r="E81" i="4"/>
  <c r="I14" i="4"/>
  <c r="G28" i="4"/>
  <c r="B80" i="9"/>
  <c r="G42" i="4"/>
  <c r="B94" i="9"/>
  <c r="E19" i="4"/>
  <c r="K71" i="9"/>
  <c r="A69" i="4"/>
  <c r="J69" i="4"/>
  <c r="C16" i="4"/>
  <c r="I19" i="4"/>
  <c r="E78" i="4"/>
  <c r="G50" i="4"/>
  <c r="B102" i="9"/>
  <c r="H79" i="4"/>
  <c r="C37" i="4"/>
  <c r="I78" i="4"/>
  <c r="I37" i="4"/>
  <c r="C64" i="4"/>
  <c r="G65" i="4"/>
  <c r="B117" i="9"/>
  <c r="C32" i="4"/>
  <c r="A26" i="4"/>
  <c r="E83" i="4"/>
  <c r="E23" i="4"/>
  <c r="K75" i="9"/>
  <c r="G52" i="4"/>
  <c r="B104" i="9"/>
  <c r="H14" i="4"/>
  <c r="E86" i="4"/>
  <c r="C24" i="4"/>
  <c r="C94" i="4"/>
  <c r="E92" i="4"/>
  <c r="G16" i="4"/>
  <c r="B68" i="9"/>
  <c r="I55" i="4"/>
  <c r="A87" i="4"/>
  <c r="J87" i="4"/>
  <c r="E13" i="4"/>
  <c r="K65" i="9"/>
  <c r="G10" i="4"/>
  <c r="B62" i="9"/>
  <c r="E47" i="4"/>
  <c r="K99" i="9"/>
  <c r="H15" i="4"/>
  <c r="G26" i="4"/>
  <c r="B78" i="9"/>
  <c r="E87" i="4"/>
  <c r="E62" i="4"/>
  <c r="K114" i="9"/>
  <c r="E35" i="4"/>
  <c r="K87" i="9"/>
  <c r="C78" i="4"/>
  <c r="H80" i="4"/>
  <c r="D7" i="4"/>
  <c r="A59" i="9"/>
  <c r="C74" i="4"/>
  <c r="D70" i="4"/>
  <c r="D33" i="4"/>
  <c r="A85" i="9"/>
  <c r="G62" i="4"/>
  <c r="B114" i="9"/>
  <c r="I56" i="4"/>
  <c r="I69" i="4"/>
  <c r="I86" i="4"/>
  <c r="H48" i="4"/>
  <c r="I81" i="4"/>
  <c r="H90" i="4"/>
  <c r="H93" i="4"/>
  <c r="G48" i="4"/>
  <c r="B100" i="9"/>
  <c r="A8" i="4"/>
  <c r="H61" i="4"/>
  <c r="H4" i="4"/>
  <c r="D87" i="4"/>
  <c r="C5" i="4"/>
  <c r="D44" i="4"/>
  <c r="A96" i="9"/>
  <c r="D75" i="4"/>
  <c r="I25" i="4"/>
  <c r="E71" i="4"/>
  <c r="A88" i="4"/>
  <c r="L91" i="9"/>
  <c r="I91" i="9"/>
  <c r="D54" i="9"/>
  <c r="C54" i="9"/>
  <c r="F82" i="9"/>
  <c r="D95" i="9"/>
  <c r="J95" i="9"/>
  <c r="C95" i="9"/>
  <c r="F95" i="9"/>
  <c r="L102" i="9"/>
  <c r="E102" i="9"/>
  <c r="F102" i="9"/>
  <c r="C63" i="9"/>
  <c r="L63" i="9"/>
  <c r="M63" i="9"/>
  <c r="C90" i="9"/>
  <c r="D90" i="9"/>
  <c r="I90" i="9"/>
  <c r="L114" i="9"/>
  <c r="M114" i="9"/>
  <c r="I114" i="9"/>
  <c r="F114" i="9"/>
  <c r="D73" i="9"/>
  <c r="F73" i="9"/>
  <c r="C73" i="9"/>
  <c r="L70" i="9"/>
  <c r="C70" i="9"/>
  <c r="B43" i="9"/>
  <c r="C15" i="6"/>
  <c r="C44" i="9"/>
  <c r="N41" i="9"/>
  <c r="E56" i="9"/>
  <c r="F94" i="9"/>
  <c r="E110" i="9"/>
  <c r="C83" i="9"/>
  <c r="I55" i="9"/>
  <c r="L64" i="9"/>
  <c r="I64" i="9"/>
  <c r="M102" i="9"/>
  <c r="D62" i="9"/>
  <c r="I61" i="9"/>
  <c r="C109" i="9"/>
  <c r="E3" i="4"/>
  <c r="K55" i="9"/>
  <c r="E58" i="4"/>
  <c r="K110" i="9"/>
  <c r="E28" i="4"/>
  <c r="K80" i="9"/>
  <c r="A37" i="4"/>
  <c r="J37" i="4"/>
  <c r="D55" i="4"/>
  <c r="A107" i="9"/>
  <c r="E107" i="9"/>
  <c r="H10" i="4"/>
  <c r="I42" i="4"/>
  <c r="D47" i="4"/>
  <c r="A99" i="9"/>
  <c r="H39" i="4"/>
  <c r="C56" i="4"/>
  <c r="H41" i="4"/>
  <c r="D56" i="4"/>
  <c r="A108" i="9"/>
  <c r="C108" i="9"/>
  <c r="C89" i="4"/>
  <c r="C4" i="4"/>
  <c r="G5" i="4"/>
  <c r="B57" i="9"/>
  <c r="C86" i="4"/>
  <c r="H2" i="4"/>
  <c r="C6" i="4"/>
  <c r="A6" i="4"/>
  <c r="D20" i="4"/>
  <c r="A72" i="9"/>
  <c r="C63" i="4"/>
  <c r="C33" i="4"/>
  <c r="H94" i="4"/>
  <c r="A19" i="4"/>
  <c r="J19" i="4"/>
  <c r="C31" i="4"/>
  <c r="G29" i="4"/>
  <c r="B81" i="9"/>
  <c r="D23" i="4"/>
  <c r="A75" i="9"/>
  <c r="L75" i="9"/>
  <c r="M75" i="9"/>
  <c r="C60" i="4"/>
  <c r="I39" i="4"/>
  <c r="G31" i="4"/>
  <c r="B83" i="9"/>
  <c r="A32" i="4"/>
  <c r="L33" i="4"/>
  <c r="D28" i="4"/>
  <c r="A80" i="9"/>
  <c r="D80" i="9"/>
  <c r="E84" i="4"/>
  <c r="E37" i="4"/>
  <c r="K89" i="9"/>
  <c r="G73" i="4"/>
  <c r="E75" i="4"/>
  <c r="G63" i="4"/>
  <c r="B115" i="9"/>
  <c r="A15" i="4"/>
  <c r="J15" i="4"/>
  <c r="C25" i="4"/>
  <c r="I72" i="4"/>
  <c r="A13" i="4"/>
  <c r="J13" i="4"/>
  <c r="D74" i="4"/>
  <c r="A64" i="4"/>
  <c r="G30" i="4"/>
  <c r="B82" i="9"/>
  <c r="C57" i="4"/>
  <c r="C30" i="4"/>
  <c r="H34" i="4"/>
  <c r="A80" i="4"/>
  <c r="J80" i="4"/>
  <c r="D90" i="4"/>
  <c r="I75" i="4"/>
  <c r="A89" i="4"/>
  <c r="J89" i="4"/>
  <c r="I12" i="4"/>
  <c r="G81" i="4"/>
  <c r="E24" i="4"/>
  <c r="K76" i="9"/>
  <c r="H25" i="4"/>
  <c r="C46" i="4"/>
  <c r="H70" i="4"/>
  <c r="E39" i="4"/>
  <c r="K91" i="9"/>
  <c r="I50" i="4"/>
  <c r="A29" i="4"/>
  <c r="J29" i="4"/>
  <c r="D36" i="4"/>
  <c r="A88" i="9"/>
  <c r="E88" i="9"/>
  <c r="C17" i="4"/>
  <c r="H54" i="4"/>
  <c r="I68" i="4"/>
  <c r="E64" i="4"/>
  <c r="K116" i="9"/>
  <c r="D41" i="4"/>
  <c r="A93" i="9"/>
  <c r="L93" i="9"/>
  <c r="T42" i="9"/>
  <c r="L12" i="9"/>
  <c r="N42" i="9"/>
  <c r="L71" i="9"/>
  <c r="I71" i="9"/>
  <c r="F71" i="9"/>
  <c r="E71" i="9"/>
  <c r="D71" i="9"/>
  <c r="C71" i="9"/>
  <c r="T46" i="9"/>
  <c r="L13" i="9"/>
  <c r="L47" i="9"/>
  <c r="C45" i="9"/>
  <c r="C47" i="9"/>
  <c r="R46" i="9"/>
  <c r="P46" i="9"/>
  <c r="N46" i="9"/>
  <c r="C53" i="9"/>
  <c r="I115" i="9"/>
  <c r="L115" i="9"/>
  <c r="M115" i="9"/>
  <c r="D115" i="9"/>
  <c r="L117" i="9"/>
  <c r="M117" i="9"/>
  <c r="D117" i="9"/>
  <c r="I117" i="9"/>
  <c r="E117" i="9"/>
  <c r="F117" i="9"/>
  <c r="C117" i="9"/>
  <c r="G54" i="9"/>
  <c r="R41" i="9"/>
  <c r="L107" i="9"/>
  <c r="M107" i="9"/>
  <c r="L74" i="9"/>
  <c r="C74" i="9"/>
  <c r="F66" i="9"/>
  <c r="L59" i="9"/>
  <c r="C59" i="9"/>
  <c r="D59" i="9"/>
  <c r="I111" i="9"/>
  <c r="C111" i="9"/>
  <c r="F87" i="9"/>
  <c r="I87" i="9"/>
  <c r="L92" i="9"/>
  <c r="D92" i="9"/>
  <c r="L67" i="9"/>
  <c r="M67" i="9"/>
  <c r="I58" i="9"/>
  <c r="E58" i="9"/>
  <c r="D69" i="9"/>
  <c r="L82" i="9"/>
  <c r="M82" i="9"/>
  <c r="I104" i="9"/>
  <c r="D104" i="9"/>
  <c r="L104" i="9"/>
  <c r="E91" i="9"/>
  <c r="E103" i="9"/>
  <c r="I70" i="9"/>
  <c r="L54" i="9"/>
  <c r="M54" i="9"/>
  <c r="I99" i="9"/>
  <c r="L84" i="9"/>
  <c r="M84" i="9"/>
  <c r="C112" i="9"/>
  <c r="E112" i="9"/>
  <c r="L86" i="9"/>
  <c r="M86" i="9"/>
  <c r="F79" i="9"/>
  <c r="L77" i="9"/>
  <c r="M77" i="9"/>
  <c r="J62" i="4"/>
  <c r="E61" i="9"/>
  <c r="J32" i="4"/>
  <c r="F80" i="9"/>
  <c r="F88" i="9"/>
  <c r="D88" i="9"/>
  <c r="D113" i="9"/>
  <c r="E113" i="9"/>
  <c r="L113" i="9"/>
  <c r="C113" i="9"/>
  <c r="I72" i="9"/>
  <c r="F75" i="9"/>
  <c r="C75" i="9"/>
  <c r="L96" i="9"/>
  <c r="E96" i="9"/>
  <c r="D96" i="9"/>
  <c r="J78" i="4"/>
  <c r="J58" i="4"/>
  <c r="L59" i="4"/>
  <c r="C20" i="11"/>
  <c r="C18" i="10"/>
  <c r="A39" i="4"/>
  <c r="J39" i="4"/>
  <c r="I40" i="4"/>
  <c r="D5" i="4"/>
  <c r="A57" i="9"/>
  <c r="G36" i="4"/>
  <c r="B88" i="9"/>
  <c r="C51" i="4"/>
  <c r="H47" i="4"/>
  <c r="D45" i="4"/>
  <c r="A97" i="9"/>
  <c r="G12" i="4"/>
  <c r="B64" i="9"/>
  <c r="I44" i="4"/>
  <c r="D53" i="4"/>
  <c r="A105" i="9"/>
  <c r="G20" i="4"/>
  <c r="B72" i="9"/>
  <c r="D13" i="4"/>
  <c r="A65" i="9"/>
  <c r="H73" i="4"/>
  <c r="A92" i="4"/>
  <c r="E41" i="4"/>
  <c r="K93" i="9"/>
  <c r="E18" i="4"/>
  <c r="K70" i="9"/>
  <c r="E54" i="4"/>
  <c r="K106" i="9"/>
  <c r="E59" i="4"/>
  <c r="K111" i="9"/>
  <c r="A55" i="4"/>
  <c r="J55" i="4"/>
  <c r="E5" i="4"/>
  <c r="K57" i="9"/>
  <c r="G21" i="4"/>
  <c r="B73" i="9"/>
  <c r="I7" i="4"/>
  <c r="C85" i="4"/>
  <c r="C21" i="4"/>
  <c r="G61" i="4"/>
  <c r="B113" i="9"/>
  <c r="A72" i="4"/>
  <c r="D54" i="4"/>
  <c r="A106" i="9"/>
  <c r="H63" i="4"/>
  <c r="H64" i="4"/>
  <c r="I91" i="4"/>
  <c r="E53" i="4"/>
  <c r="K105" i="9"/>
  <c r="C72" i="4"/>
  <c r="I49" i="4"/>
  <c r="H84" i="4"/>
  <c r="E61" i="4"/>
  <c r="K113" i="9"/>
  <c r="M113" i="9"/>
  <c r="E52" i="4"/>
  <c r="K104" i="9"/>
  <c r="D84" i="4"/>
  <c r="G82" i="4"/>
  <c r="D37" i="4"/>
  <c r="A89" i="9"/>
  <c r="I82" i="4"/>
  <c r="I63" i="4"/>
  <c r="D94" i="4"/>
  <c r="H26" i="4"/>
  <c r="I92" i="4"/>
  <c r="G8" i="4"/>
  <c r="B60" i="9"/>
  <c r="A48" i="4"/>
  <c r="D77" i="4"/>
  <c r="G32" i="4"/>
  <c r="B84" i="9"/>
  <c r="C49" i="4"/>
  <c r="C47" i="4"/>
  <c r="A86" i="4"/>
  <c r="G53" i="4"/>
  <c r="B105" i="9"/>
  <c r="A59" i="4"/>
  <c r="J59" i="4"/>
  <c r="G57" i="4"/>
  <c r="B109" i="9"/>
  <c r="H29" i="4"/>
  <c r="H16" i="4"/>
  <c r="G95" i="9"/>
  <c r="M70" i="9"/>
  <c r="G64" i="9"/>
  <c r="L81" i="4"/>
  <c r="C62" i="9"/>
  <c r="G62" i="9"/>
  <c r="L61" i="9"/>
  <c r="M61" i="9"/>
  <c r="L62" i="9"/>
  <c r="M62" i="9"/>
  <c r="D68" i="9"/>
  <c r="F116" i="9"/>
  <c r="F70" i="9"/>
  <c r="D91" i="9"/>
  <c r="C91" i="9"/>
  <c r="J104" i="9"/>
  <c r="D82" i="9"/>
  <c r="J82" i="9"/>
  <c r="C82" i="9"/>
  <c r="F69" i="9"/>
  <c r="L60" i="9"/>
  <c r="M60" i="9"/>
  <c r="M74" i="9"/>
  <c r="L11" i="9"/>
  <c r="F115" i="9"/>
  <c r="C115" i="9"/>
  <c r="J71" i="9"/>
  <c r="M71" i="9"/>
  <c r="R42" i="9"/>
  <c r="C40" i="9"/>
  <c r="C42" i="9"/>
  <c r="L71" i="4"/>
  <c r="F62" i="9"/>
  <c r="M64" i="9"/>
  <c r="C94" i="9"/>
  <c r="P41" i="9"/>
  <c r="E40" i="9"/>
  <c r="E42" i="9"/>
  <c r="E70" i="9"/>
  <c r="E63" i="9"/>
  <c r="I82" i="9"/>
  <c r="M94" i="9"/>
  <c r="D94" i="9"/>
  <c r="J94" i="9"/>
  <c r="M53" i="9"/>
  <c r="L67" i="4"/>
  <c r="J66" i="4"/>
  <c r="C56" i="9"/>
  <c r="F56" i="9"/>
  <c r="D56" i="9"/>
  <c r="J56" i="9"/>
  <c r="I56" i="9"/>
  <c r="D103" i="9"/>
  <c r="J103" i="9"/>
  <c r="I103" i="9"/>
  <c r="C55" i="9"/>
  <c r="F55" i="9"/>
  <c r="L85" i="4"/>
  <c r="J84" i="4"/>
  <c r="J68" i="4"/>
  <c r="L69" i="4"/>
  <c r="L35" i="4"/>
  <c r="J34" i="4"/>
  <c r="D67" i="9"/>
  <c r="C67" i="9"/>
  <c r="E67" i="9"/>
  <c r="L111" i="9"/>
  <c r="M111" i="9"/>
  <c r="E111" i="9"/>
  <c r="F111" i="9"/>
  <c r="D74" i="9"/>
  <c r="J74" i="9"/>
  <c r="I74" i="9"/>
  <c r="E74" i="9"/>
  <c r="G73" i="9"/>
  <c r="M96" i="9"/>
  <c r="I75" i="9"/>
  <c r="E62" i="9"/>
  <c r="C88" i="9"/>
  <c r="D61" i="9"/>
  <c r="J61" i="9"/>
  <c r="F54" i="9"/>
  <c r="L103" i="9"/>
  <c r="M103" i="9"/>
  <c r="F67" i="9"/>
  <c r="I67" i="9"/>
  <c r="M92" i="9"/>
  <c r="D111" i="9"/>
  <c r="G111" i="9"/>
  <c r="M59" i="9"/>
  <c r="D60" i="9"/>
  <c r="F74" i="9"/>
  <c r="C107" i="9"/>
  <c r="G117" i="9"/>
  <c r="C61" i="9"/>
  <c r="J40" i="4"/>
  <c r="D55" i="9"/>
  <c r="L56" i="9"/>
  <c r="M56" i="9"/>
  <c r="J90" i="9"/>
  <c r="F63" i="9"/>
  <c r="I63" i="9"/>
  <c r="I54" i="9"/>
  <c r="F103" i="9"/>
  <c r="L55" i="9"/>
  <c r="M55" i="9"/>
  <c r="J14" i="4"/>
  <c r="J56" i="4"/>
  <c r="L57" i="4"/>
  <c r="J38" i="4"/>
  <c r="L39" i="4"/>
  <c r="E44" i="9"/>
  <c r="F44" i="9"/>
  <c r="D44" i="9"/>
  <c r="L23" i="4"/>
  <c r="J22" i="4"/>
  <c r="I83" i="9"/>
  <c r="D83" i="9"/>
  <c r="J83" i="9"/>
  <c r="L83" i="9"/>
  <c r="M83" i="9"/>
  <c r="F83" i="9"/>
  <c r="C110" i="9"/>
  <c r="F110" i="9"/>
  <c r="L110" i="9"/>
  <c r="M110" i="9"/>
  <c r="D110" i="9"/>
  <c r="J16" i="4"/>
  <c r="L17" i="4"/>
  <c r="L79" i="9"/>
  <c r="M79" i="9"/>
  <c r="I79" i="9"/>
  <c r="E79" i="9"/>
  <c r="C79" i="9"/>
  <c r="J18" i="4"/>
  <c r="L19" i="4"/>
  <c r="E84" i="9"/>
  <c r="I84" i="9"/>
  <c r="F84" i="9"/>
  <c r="C84" i="9"/>
  <c r="G90" i="9"/>
  <c r="M104" i="9"/>
  <c r="J88" i="9"/>
  <c r="L89" i="4"/>
  <c r="J88" i="4"/>
  <c r="I96" i="9"/>
  <c r="C96" i="9"/>
  <c r="J96" i="9"/>
  <c r="F96" i="9"/>
  <c r="E59" i="9"/>
  <c r="F59" i="9"/>
  <c r="I59" i="9"/>
  <c r="L27" i="4"/>
  <c r="J26" i="4"/>
  <c r="J90" i="4"/>
  <c r="L91" i="4"/>
  <c r="J28" i="4"/>
  <c r="L29" i="4"/>
  <c r="J76" i="4"/>
  <c r="L77" i="4"/>
  <c r="D58" i="9"/>
  <c r="C58" i="9"/>
  <c r="F58" i="9"/>
  <c r="L58" i="9"/>
  <c r="M58" i="9"/>
  <c r="L47" i="4"/>
  <c r="J46" i="4"/>
  <c r="D100" i="9"/>
  <c r="I100" i="9"/>
  <c r="E100" i="9"/>
  <c r="L100" i="9"/>
  <c r="M100" i="9"/>
  <c r="C100" i="9"/>
  <c r="G100" i="9"/>
  <c r="F100" i="9"/>
  <c r="F92" i="9"/>
  <c r="I92" i="9"/>
  <c r="C92" i="9"/>
  <c r="G92" i="9"/>
  <c r="E92" i="9"/>
  <c r="J60" i="4"/>
  <c r="L61" i="4"/>
  <c r="E87" i="9"/>
  <c r="D87" i="9"/>
  <c r="C87" i="9"/>
  <c r="L87" i="9"/>
  <c r="M87" i="9"/>
  <c r="E78" i="9"/>
  <c r="L78" i="9"/>
  <c r="M78" i="9"/>
  <c r="F78" i="9"/>
  <c r="I78" i="9"/>
  <c r="D78" i="9"/>
  <c r="C78" i="9"/>
  <c r="L37" i="4"/>
  <c r="J36" i="4"/>
  <c r="E66" i="9"/>
  <c r="C66" i="9"/>
  <c r="I66" i="9"/>
  <c r="D66" i="9"/>
  <c r="J66" i="9"/>
  <c r="L66" i="9"/>
  <c r="M66" i="9"/>
  <c r="D112" i="9"/>
  <c r="G112" i="9"/>
  <c r="L112" i="9"/>
  <c r="M112" i="9"/>
  <c r="I112" i="9"/>
  <c r="F112" i="9"/>
  <c r="J20" i="4"/>
  <c r="L21" i="4"/>
  <c r="L95" i="4"/>
  <c r="J94" i="4"/>
  <c r="J82" i="4"/>
  <c r="L83" i="4"/>
  <c r="J54" i="4"/>
  <c r="L55" i="4"/>
  <c r="J50" i="4"/>
  <c r="L51" i="4"/>
  <c r="I113" i="9"/>
  <c r="F113" i="9"/>
  <c r="L109" i="9"/>
  <c r="M109" i="9"/>
  <c r="I109" i="9"/>
  <c r="F109" i="9"/>
  <c r="D109" i="9"/>
  <c r="J109" i="9"/>
  <c r="E109" i="9"/>
  <c r="G83" i="9"/>
  <c r="G94" i="9"/>
  <c r="E73" i="9"/>
  <c r="L73" i="9"/>
  <c r="M73" i="9"/>
  <c r="E114" i="9"/>
  <c r="C114" i="9"/>
  <c r="G114" i="9"/>
  <c r="L90" i="9"/>
  <c r="M90" i="9"/>
  <c r="F90" i="9"/>
  <c r="G63" i="9"/>
  <c r="C102" i="9"/>
  <c r="D102" i="9"/>
  <c r="E95" i="9"/>
  <c r="I95" i="9"/>
  <c r="L9" i="4"/>
  <c r="J8" i="4"/>
  <c r="F85" i="9"/>
  <c r="E85" i="9"/>
  <c r="L85" i="9"/>
  <c r="M85" i="9"/>
  <c r="I85" i="9"/>
  <c r="D85" i="9"/>
  <c r="C85" i="9"/>
  <c r="I77" i="9"/>
  <c r="C77" i="9"/>
  <c r="J77" i="9"/>
  <c r="F77" i="9"/>
  <c r="E77" i="9"/>
  <c r="C69" i="9"/>
  <c r="J69" i="9"/>
  <c r="E69" i="9"/>
  <c r="I69" i="9"/>
  <c r="F101" i="9"/>
  <c r="C101" i="9"/>
  <c r="L101" i="9"/>
  <c r="M101" i="9"/>
  <c r="I101" i="9"/>
  <c r="D101" i="9"/>
  <c r="E101" i="9"/>
  <c r="J74" i="4"/>
  <c r="L75" i="4"/>
  <c r="L25" i="4"/>
  <c r="J24" i="4"/>
  <c r="D98" i="9"/>
  <c r="I98" i="9"/>
  <c r="F98" i="9"/>
  <c r="E98" i="9"/>
  <c r="L98" i="9"/>
  <c r="M98" i="9"/>
  <c r="C98" i="9"/>
  <c r="L45" i="4"/>
  <c r="J44" i="4"/>
  <c r="F68" i="9"/>
  <c r="L68" i="9"/>
  <c r="M68" i="9"/>
  <c r="C68" i="9"/>
  <c r="G68" i="9"/>
  <c r="E68" i="9"/>
  <c r="C116" i="9"/>
  <c r="I116" i="9"/>
  <c r="D116" i="9"/>
  <c r="J116" i="9"/>
  <c r="L116" i="9"/>
  <c r="M116" i="9"/>
  <c r="J42" i="4"/>
  <c r="L43" i="4"/>
  <c r="E86" i="9"/>
  <c r="I86" i="9"/>
  <c r="F86" i="9"/>
  <c r="C86" i="9"/>
  <c r="D86" i="9"/>
  <c r="C60" i="9"/>
  <c r="J60" i="9"/>
  <c r="F60" i="9"/>
  <c r="I60" i="9"/>
  <c r="F76" i="9"/>
  <c r="E76" i="9"/>
  <c r="C76" i="9"/>
  <c r="L76" i="9"/>
  <c r="M76" i="9"/>
  <c r="D76" i="9"/>
  <c r="J76" i="9"/>
  <c r="D81" i="9"/>
  <c r="I81" i="9"/>
  <c r="E81" i="9"/>
  <c r="C81" i="9"/>
  <c r="F81" i="9"/>
  <c r="L81" i="9"/>
  <c r="M81" i="9"/>
  <c r="H1" i="4"/>
  <c r="J1" i="4"/>
  <c r="I1" i="4"/>
  <c r="F53" i="9"/>
  <c r="B38" i="9"/>
  <c r="I39" i="9"/>
  <c r="I93" i="9"/>
  <c r="C93" i="9"/>
  <c r="D93" i="9"/>
  <c r="E93" i="9"/>
  <c r="L80" i="9"/>
  <c r="E80" i="9"/>
  <c r="C72" i="9"/>
  <c r="L72" i="9"/>
  <c r="M72" i="9"/>
  <c r="D72" i="9"/>
  <c r="J72" i="9"/>
  <c r="E72" i="9"/>
  <c r="D108" i="9"/>
  <c r="G108" i="9"/>
  <c r="E108" i="9"/>
  <c r="F108" i="9"/>
  <c r="F99" i="9"/>
  <c r="E99" i="9"/>
  <c r="L99" i="9"/>
  <c r="M99" i="9"/>
  <c r="C99" i="9"/>
  <c r="J54" i="9"/>
  <c r="F72" i="9"/>
  <c r="F93" i="9"/>
  <c r="I80" i="9"/>
  <c r="C80" i="9"/>
  <c r="J80" i="9"/>
  <c r="L108" i="9"/>
  <c r="M108" i="9"/>
  <c r="I108" i="9"/>
  <c r="D99" i="9"/>
  <c r="J99" i="9"/>
  <c r="G70" i="9"/>
  <c r="F40" i="9"/>
  <c r="J115" i="9"/>
  <c r="D40" i="9"/>
  <c r="D42" i="9"/>
  <c r="I88" i="9"/>
  <c r="L88" i="9"/>
  <c r="M88" i="9"/>
  <c r="L65" i="4"/>
  <c r="J64" i="4"/>
  <c r="D75" i="9"/>
  <c r="J75" i="9"/>
  <c r="E75" i="9"/>
  <c r="J6" i="4"/>
  <c r="L7" i="4"/>
  <c r="D107" i="9"/>
  <c r="I107" i="9"/>
  <c r="F107" i="9"/>
  <c r="M80" i="9"/>
  <c r="J73" i="9"/>
  <c r="J63" i="9"/>
  <c r="M91" i="9"/>
  <c r="G88" i="9"/>
  <c r="G82" i="9"/>
  <c r="G59" i="9"/>
  <c r="L93" i="4"/>
  <c r="J92" i="4"/>
  <c r="C105" i="9"/>
  <c r="L105" i="9"/>
  <c r="M105" i="9"/>
  <c r="D105" i="9"/>
  <c r="J105" i="9"/>
  <c r="E105" i="9"/>
  <c r="I105" i="9"/>
  <c r="F105" i="9"/>
  <c r="J79" i="9"/>
  <c r="G79" i="9"/>
  <c r="J68" i="9"/>
  <c r="H44" i="9"/>
  <c r="G69" i="9"/>
  <c r="C46" i="9"/>
  <c r="J86" i="4"/>
  <c r="L87" i="4"/>
  <c r="H45" i="9"/>
  <c r="H39" i="9"/>
  <c r="F89" i="9"/>
  <c r="D89" i="9"/>
  <c r="I89" i="9"/>
  <c r="C89" i="9"/>
  <c r="G89" i="9"/>
  <c r="L89" i="9"/>
  <c r="M89" i="9"/>
  <c r="E89" i="9"/>
  <c r="C106" i="9"/>
  <c r="D106" i="9"/>
  <c r="F106" i="9"/>
  <c r="L106" i="9"/>
  <c r="E106" i="9"/>
  <c r="I106" i="9"/>
  <c r="G113" i="9"/>
  <c r="M106" i="9"/>
  <c r="M93" i="9"/>
  <c r="D97" i="9"/>
  <c r="E97" i="9"/>
  <c r="F97" i="9"/>
  <c r="I97" i="9"/>
  <c r="C97" i="9"/>
  <c r="G97" i="9"/>
  <c r="L97" i="9"/>
  <c r="M97" i="9"/>
  <c r="D57" i="9"/>
  <c r="C57" i="9"/>
  <c r="L57" i="9"/>
  <c r="M57" i="9"/>
  <c r="F57" i="9"/>
  <c r="I57" i="9"/>
  <c r="E57" i="9"/>
  <c r="J108" i="9"/>
  <c r="J113" i="9"/>
  <c r="G99" i="9"/>
  <c r="G91" i="9"/>
  <c r="J111" i="9"/>
  <c r="J59" i="9"/>
  <c r="G61" i="9"/>
  <c r="J117" i="9"/>
  <c r="G115" i="9"/>
  <c r="R47" i="9"/>
  <c r="F45" i="9"/>
  <c r="L14" i="9"/>
  <c r="T47" i="9"/>
  <c r="P47" i="9"/>
  <c r="E45" i="9"/>
  <c r="N47" i="9"/>
  <c r="D45" i="9"/>
  <c r="G74" i="9"/>
  <c r="J62" i="9"/>
  <c r="J112" i="9"/>
  <c r="G77" i="9"/>
  <c r="L49" i="4"/>
  <c r="J48" i="4"/>
  <c r="L73" i="4"/>
  <c r="J72" i="4"/>
  <c r="E65" i="9"/>
  <c r="I65" i="9"/>
  <c r="C65" i="9"/>
  <c r="F65" i="9"/>
  <c r="L65" i="9"/>
  <c r="M65" i="9"/>
  <c r="D65" i="9"/>
  <c r="G84" i="9"/>
  <c r="J84" i="9"/>
  <c r="H40" i="9"/>
  <c r="G40" i="9"/>
  <c r="J107" i="9"/>
  <c r="G104" i="9"/>
  <c r="G71" i="9"/>
  <c r="G96" i="9"/>
  <c r="G60" i="9"/>
  <c r="G80" i="9"/>
  <c r="G107" i="9"/>
  <c r="J86" i="9"/>
  <c r="J78" i="9"/>
  <c r="J58" i="9"/>
  <c r="J110" i="9"/>
  <c r="J91" i="9"/>
  <c r="G56" i="9"/>
  <c r="G81" i="9"/>
  <c r="G87" i="9"/>
  <c r="G67" i="9"/>
  <c r="G103" i="9"/>
  <c r="G55" i="9"/>
  <c r="J55" i="9"/>
  <c r="J85" i="9"/>
  <c r="G110" i="9"/>
  <c r="J67" i="9"/>
  <c r="G93" i="9"/>
  <c r="G76" i="9"/>
  <c r="G98" i="9"/>
  <c r="G101" i="9"/>
  <c r="G102" i="9"/>
  <c r="C39" i="9"/>
  <c r="C41" i="9"/>
  <c r="D39" i="9"/>
  <c r="D41" i="9"/>
  <c r="E39" i="9"/>
  <c r="E41" i="9"/>
  <c r="F39" i="9"/>
  <c r="F41" i="9"/>
  <c r="G116" i="9"/>
  <c r="J100" i="9"/>
  <c r="J92" i="9"/>
  <c r="I40" i="9"/>
  <c r="H46" i="9"/>
  <c r="J114" i="9"/>
  <c r="G109" i="9"/>
  <c r="G72" i="9"/>
  <c r="D53" i="9"/>
  <c r="J81" i="9"/>
  <c r="G86" i="9"/>
  <c r="J98" i="9"/>
  <c r="J101" i="9"/>
  <c r="G85" i="9"/>
  <c r="J102" i="9"/>
  <c r="G66" i="9"/>
  <c r="G78" i="9"/>
  <c r="J87" i="9"/>
  <c r="G58" i="9"/>
  <c r="G75" i="9"/>
  <c r="J93" i="9"/>
  <c r="G45" i="9"/>
  <c r="I45" i="9"/>
  <c r="G105" i="9"/>
  <c r="G57" i="9"/>
  <c r="G106" i="9"/>
  <c r="G65" i="9"/>
  <c r="F118" i="9"/>
  <c r="E47" i="9"/>
  <c r="E46" i="9"/>
  <c r="D46" i="9"/>
  <c r="D47" i="9"/>
  <c r="F47" i="9"/>
  <c r="F46" i="9"/>
  <c r="J65" i="9"/>
  <c r="C118" i="9"/>
  <c r="J57" i="9"/>
  <c r="J97" i="9"/>
  <c r="J106" i="9"/>
  <c r="H47" i="9"/>
  <c r="G44" i="9"/>
  <c r="J89" i="9"/>
  <c r="H41" i="9"/>
  <c r="H42" i="9"/>
  <c r="E53" i="9"/>
  <c r="E118" i="9"/>
  <c r="J53" i="9"/>
  <c r="G39" i="9"/>
  <c r="D118" i="9"/>
  <c r="J118" i="9"/>
  <c r="F42" i="9"/>
  <c r="G47" i="9"/>
  <c r="I47" i="9"/>
  <c r="K47" i="9"/>
  <c r="J42" i="9"/>
  <c r="G41" i="9"/>
  <c r="G42" i="9"/>
  <c r="I42" i="9"/>
  <c r="G46" i="9"/>
  <c r="I46" i="9"/>
  <c r="K46" i="9"/>
  <c r="J41" i="9"/>
  <c r="I41" i="9"/>
  <c r="K41" i="9"/>
  <c r="E11" i="9"/>
  <c r="D11" i="9"/>
  <c r="K42" i="9"/>
  <c r="G53" i="9"/>
  <c r="I53" i="9"/>
  <c r="I118" i="9"/>
  <c r="G118" i="9"/>
  <c r="E13" i="9"/>
  <c r="D13" i="9"/>
  <c r="E12" i="9"/>
  <c r="D12" i="9"/>
  <c r="E10" i="9"/>
  <c r="D10" i="9"/>
  <c r="E14" i="9"/>
  <c r="D14"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<sst xmlns="http://schemas.openxmlformats.org/spreadsheetml/2006/main" count="4932" uniqueCount="2225">
  <si>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</si>
  <si>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</si>
  <si>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</si>
  <si>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</si>
  <si>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</si>
  <si>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</si>
  <si>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</si>
  <si>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</si>
  <si>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</si>
  <si>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</si>
  <si>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</si>
  <si>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</si>
  <si>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</si>
  <si>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</si>
  <si>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</si>
  <si>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</si>
  <si>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</si>
  <si>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</si>
  <si>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</si>
  <si>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</si>
  <si>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</si>
  <si>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</si>
  <si>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</si>
  <si>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</si>
  <si>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</si>
  <si>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</si>
  <si>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</si>
  <si>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</si>
  <si>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</si>
  <si>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</si>
  <si>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</si>
  <si>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</si>
  <si>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</si>
  <si>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</si>
  <si>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</si>
  <si>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</si>
  <si>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</si>
  <si>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</si>
  <si>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</si>
  <si>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</si>
  <si>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</si>
  <si>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</si>
  <si>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</si>
  <si>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</si>
  <si>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</si>
  <si>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</si>
  <si>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</si>
  <si>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</si>
  <si>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</si>
  <si>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</si>
  <si>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</si>
  <si>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</si>
  <si>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</si>
  <si>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</si>
  <si>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</si>
  <si>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</si>
  <si>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</si>
  <si>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</si>
  <si>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</si>
  <si>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</si>
  <si>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</si>
  <si>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</si>
  <si>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</si>
  <si>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</si>
  <si>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</si>
  <si>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</si>
  <si>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</si>
  <si>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</si>
  <si>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</si>
  <si>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</si>
  <si>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</si>
  <si>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</si>
  <si>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</si>
  <si>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</si>
  <si>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</si>
  <si>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</si>
  <si>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</si>
  <si>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</si>
  <si>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</si>
  <si>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</si>
  <si>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</si>
  <si>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</si>
  <si>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</si>
  <si>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</si>
  <si>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</si>
  <si>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</si>
  <si>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</si>
  <si>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</si>
  <si>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</si>
  <si>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</si>
  <si>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</si>
  <si>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</si>
  <si>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</si>
  <si>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</si>
  <si>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</si>
  <si>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</si>
  <si>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</si>
  <si>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</si>
  <si>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</si>
  <si>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</si>
  <si>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</si>
  <si>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</si>
  <si>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</si>
  <si>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</si>
  <si>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</si>
  <si>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</si>
  <si>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</si>
  <si>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</si>
  <si>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</si>
  <si>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</si>
  <si>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</si>
  <si>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</si>
  <si>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</si>
  <si>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</si>
  <si>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</si>
  <si>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</si>
  <si>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</si>
  <si>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</si>
  <si>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</si>
  <si>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</si>
  <si>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</si>
  <si>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</si>
  <si>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</si>
  <si>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</si>
  <si>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</si>
  <si>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</si>
  <si>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</si>
  <si>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</si>
  <si>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</si>
  <si>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</si>
  <si>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</si>
  <si>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</si>
  <si>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</si>
  <si>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</si>
  <si>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</si>
  <si>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</si>
  <si>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</si>
  <si>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</si>
  <si>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</si>
  <si>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</si>
  <si>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</si>
  <si>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</si>
  <si>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</si>
  <si>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</si>
  <si>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</si>
  <si>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</si>
  <si>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</si>
  <si>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</si>
  <si>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</si>
  <si>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</si>
  <si>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</si>
  <si>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</si>
  <si>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</si>
  <si>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</si>
  <si>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</si>
  <si>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</si>
  <si>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</si>
  <si>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</si>
  <si>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</si>
  <si>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</si>
  <si>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</si>
  <si>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</si>
  <si>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</si>
  <si>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</si>
  <si>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</si>
  <si>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</si>
  <si>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</si>
  <si>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</si>
  <si>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</si>
  <si>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</si>
  <si>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</si>
  <si>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</si>
  <si>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</si>
  <si>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</si>
  <si>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</si>
  <si>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</si>
  <si>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</si>
  <si>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</si>
  <si>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</si>
  <si>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</si>
  <si>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</si>
  <si>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</si>
  <si>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</si>
  <si>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</si>
  <si>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</si>
  <si>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</si>
  <si>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</si>
  <si>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</si>
  <si>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</si>
  <si>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</si>
  <si>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</si>
  <si>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</si>
  <si>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</si>
  <si>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</si>
  <si>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</si>
  <si>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</si>
  <si>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</si>
  <si>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</si>
  <si>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</si>
  <si>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</si>
  <si>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</si>
  <si>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</si>
  <si>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</si>
  <si>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</si>
  <si>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</si>
  <si>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</si>
  <si>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</si>
  <si>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</si>
  <si>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</si>
  <si>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</si>
  <si>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</si>
  <si>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</si>
  <si>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</si>
  <si>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</si>
  <si>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</si>
  <si>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</si>
  <si>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</si>
  <si>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</si>
  <si>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</si>
  <si>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</si>
  <si>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</si>
  <si>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</si>
  <si>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</si>
  <si>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</si>
  <si>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</si>
  <si>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</si>
  <si>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</si>
  <si>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</si>
  <si>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</si>
  <si>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</si>
  <si>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</si>
  <si>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</si>
  <si>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</si>
  <si>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</si>
  <si>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</si>
  <si>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</si>
  <si>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</si>
  <si>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</si>
  <si>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</si>
  <si>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</si>
  <si>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</si>
  <si>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</si>
  <si>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</si>
  <si>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</si>
  <si>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</si>
  <si>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</si>
  <si>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</si>
  <si>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</si>
  <si>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</si>
  <si>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</si>
  <si>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</si>
  <si>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</si>
  <si>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</si>
  <si>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</si>
  <si>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</si>
  <si>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</si>
  <si>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</si>
  <si>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</si>
  <si>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</si>
  <si>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</si>
  <si>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</si>
  <si>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</si>
  <si>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</si>
  <si>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</si>
  <si>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</si>
  <si>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</si>
  <si>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</si>
  <si>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</si>
  <si>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</si>
  <si>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</si>
  <si>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</si>
  <si>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</si>
  <si>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</si>
  <si>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</si>
  <si>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</si>
  <si>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</si>
  <si>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</si>
  <si>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</si>
  <si>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</si>
  <si>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</si>
  <si>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</si>
  <si>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</si>
  <si>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</si>
  <si>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</si>
  <si>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</si>
  <si>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</si>
  <si>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</si>
  <si>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</si>
  <si>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</si>
  <si>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</si>
  <si>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</si>
  <si>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</si>
  <si>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</si>
  <si>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</si>
  <si>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</si>
  <si>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</si>
  <si>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</si>
  <si>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</si>
  <si>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</si>
  <si>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</si>
  <si>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</si>
  <si>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</si>
  <si>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</si>
  <si>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</si>
  <si>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</si>
  <si>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</si>
  <si>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</si>
  <si>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</si>
  <si>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</si>
  <si>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</si>
  <si>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</si>
  <si>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</si>
  <si>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</si>
  <si>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</si>
  <si>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</si>
  <si>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</si>
  <si>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</si>
  <si>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</si>
  <si>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</si>
  <si>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</si>
  <si>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</si>
  <si>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</si>
  <si>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</si>
  <si>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</si>
  <si>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</si>
  <si>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</si>
  <si>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</si>
  <si>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</si>
  <si>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</si>
  <si>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</si>
  <si>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</si>
  <si>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</si>
  <si>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</si>
  <si>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</si>
  <si>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</si>
  <si>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</si>
  <si>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</si>
  <si>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</si>
  <si>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</si>
  <si>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</si>
  <si>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</si>
  <si>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</si>
  <si>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</si>
  <si>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</si>
  <si>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</si>
  <si>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</si>
  <si>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</si>
  <si>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</si>
  <si>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</si>
  <si>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</si>
  <si>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</si>
  <si>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</si>
  <si>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</si>
  <si>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</si>
  <si>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</si>
  <si>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</si>
  <si>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</si>
  <si>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</si>
  <si>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</si>
  <si>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</si>
  <si>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</si>
  <si>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</si>
  <si>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</si>
  <si>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</si>
  <si>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</si>
  <si>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</si>
  <si>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</si>
  <si>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</si>
  <si>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</si>
  <si>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</si>
  <si>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</si>
  <si>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</si>
  <si>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</si>
  <si>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</si>
  <si>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</si>
  <si>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</si>
  <si>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</si>
  <si>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</si>
  <si>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</si>
  <si>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</si>
  <si>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</si>
  <si>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</si>
  <si>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</si>
  <si>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</si>
  <si>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</si>
  <si>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</si>
  <si>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</si>
  <si>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</si>
  <si>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</si>
  <si>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</si>
  <si>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</si>
  <si>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</si>
  <si>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</si>
  <si>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</si>
  <si>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</si>
  <si>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</si>
  <si>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</si>
  <si>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</si>
  <si>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</si>
  <si>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</si>
  <si>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</si>
  <si>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</si>
  <si>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</si>
  <si>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</si>
  <si>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</si>
  <si>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</si>
  <si>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</si>
  <si>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</si>
  <si>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</si>
  <si>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</si>
  <si>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</si>
  <si>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</si>
  <si>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</si>
  <si>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</si>
  <si>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</si>
  <si>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</si>
  <si>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</si>
  <si>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</si>
  <si>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</si>
  <si>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</si>
  <si>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</si>
  <si>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</si>
  <si>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</si>
  <si>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</si>
  <si>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</si>
  <si>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</si>
  <si>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</si>
  <si>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</si>
  <si>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</si>
  <si>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</si>
  <si>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</si>
  <si>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</si>
  <si>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</si>
  <si>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</si>
  <si>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</si>
  <si>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</si>
  <si>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</si>
  <si>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</si>
  <si>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</si>
  <si>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</si>
  <si>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</si>
  <si>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</si>
  <si>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</si>
  <si>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</si>
  <si>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</si>
  <si>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</si>
  <si>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</si>
  <si>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</si>
  <si>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</si>
  <si>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</si>
  <si>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</si>
  <si>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</si>
  <si>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</si>
  <si>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</si>
  <si>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</si>
  <si>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</si>
  <si>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</si>
  <si>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</si>
  <si>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</si>
  <si>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</si>
  <si>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</si>
  <si>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</si>
  <si>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</si>
  <si>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</si>
  <si>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</si>
  <si>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</si>
  <si>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</si>
  <si>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</si>
  <si>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</si>
  <si>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</si>
  <si>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</si>
  <si>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</si>
  <si>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</si>
  <si>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</si>
  <si>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</si>
  <si>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</si>
  <si>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</si>
  <si>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</si>
  <si>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</si>
  <si>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</si>
  <si>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</si>
  <si>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</si>
  <si>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</si>
  <si>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</si>
  <si>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</si>
  <si>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</si>
  <si>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</si>
  <si>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</si>
  <si>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</si>
  <si>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</si>
  <si>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</si>
  <si>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</si>
  <si>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</si>
  <si>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</si>
  <si>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</si>
  <si>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</si>
  <si>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</si>
  <si>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</si>
  <si>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</si>
  <si>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</si>
  <si>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</si>
  <si>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</si>
  <si>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</si>
  <si>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</si>
  <si>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</si>
  <si>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</si>
  <si>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</si>
  <si>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</si>
  <si>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</si>
  <si>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</si>
  <si>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</si>
  <si>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</si>
  <si>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</si>
  <si>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</si>
  <si>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</si>
  <si>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</si>
  <si>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</si>
  <si>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</si>
  <si>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</si>
  <si>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</si>
  <si>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</si>
  <si>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</si>
  <si>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</si>
  <si>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</si>
  <si>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</si>
  <si>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</si>
  <si>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</si>
  <si>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</si>
  <si>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</si>
  <si>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</si>
  <si>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</si>
  <si>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</si>
  <si>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</si>
  <si>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</si>
  <si>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</si>
  <si>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</si>
  <si>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</si>
  <si>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</si>
  <si>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</si>
  <si>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</si>
  <si>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</si>
  <si>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</si>
  <si>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</si>
  <si>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</si>
  <si>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</si>
  <si>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</si>
  <si>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</si>
  <si>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</si>
  <si>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</si>
  <si>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</si>
  <si>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</si>
  <si>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</si>
  <si>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</si>
  <si>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</si>
  <si>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</si>
  <si>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</si>
  <si>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</si>
  <si>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</si>
  <si>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</si>
  <si>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</si>
  <si>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</si>
  <si>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</si>
  <si>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</si>
  <si>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</si>
  <si>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</si>
  <si>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</si>
  <si>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</si>
  <si>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</si>
  <si>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</si>
  <si>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</si>
  <si>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</si>
  <si>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</si>
  <si>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</si>
  <si>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</si>
  <si>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</si>
  <si>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</si>
  <si>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</si>
  <si>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</si>
  <si>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</si>
  <si>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</si>
  <si>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</si>
  <si>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</si>
  <si>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</si>
  <si>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</si>
  <si>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</si>
  <si>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</si>
  <si>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</si>
  <si>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</si>
  <si>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</si>
  <si>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</si>
  <si>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</si>
  <si>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</si>
  <si>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</si>
  <si>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</si>
  <si>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</si>
  <si>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</si>
  <si>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</si>
  <si>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</si>
  <si>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</si>
  <si>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</si>
  <si>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</si>
  <si>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</si>
  <si>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</si>
  <si>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</si>
  <si>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</si>
  <si>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</si>
  <si>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</si>
  <si>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</si>
  <si>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</si>
  <si>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</si>
  <si>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</si>
  <si>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</si>
  <si>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</si>
  <si>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</si>
  <si>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</si>
  <si>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</si>
  <si>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</si>
  <si>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</si>
  <si>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</si>
  <si>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</si>
  <si>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</si>
  <si>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</si>
  <si>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</si>
  <si>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</si>
  <si>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</si>
  <si>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</si>
  <si>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</si>
  <si>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</si>
  <si>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</si>
  <si>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</si>
  <si>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</si>
  <si>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</si>
  <si>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</si>
  <si>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</si>
  <si>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</si>
  <si>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</si>
  <si>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</si>
  <si>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</si>
  <si>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</si>
  <si>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</si>
  <si>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</si>
  <si>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</si>
  <si>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</si>
  <si>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</si>
  <si>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</si>
  <si>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</si>
  <si>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</si>
  <si>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</si>
  <si>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</si>
  <si>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</si>
  <si>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</si>
  <si>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</si>
  <si>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</si>
  <si>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</si>
  <si>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</si>
  <si>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</si>
  <si>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</si>
  <si>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</si>
  <si>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</si>
  <si>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</si>
  <si>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</si>
  <si>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</si>
  <si>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</si>
  <si>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</si>
  <si>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</si>
  <si>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</si>
  <si>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</si>
  <si>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</si>
  <si>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</si>
  <si>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</si>
  <si>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</si>
  <si>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</si>
  <si>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</si>
  <si>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</si>
  <si>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</si>
  <si>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</si>
  <si>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</si>
  <si>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</si>
  <si>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</si>
  <si>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</si>
  <si>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</si>
  <si>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</si>
  <si>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</si>
  <si>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</si>
  <si>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</si>
  <si>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</si>
  <si>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</si>
  <si>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</si>
  <si>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</si>
  <si>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</si>
  <si>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</si>
  <si>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</si>
  <si>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</si>
  <si>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</si>
  <si>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</si>
  <si>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</si>
  <si>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</si>
  <si>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</si>
  <si>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</si>
  <si>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</si>
  <si>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</si>
  <si>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</si>
  <si>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</si>
  <si>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</si>
  <si>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</si>
  <si>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</si>
  <si>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</si>
  <si>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</si>
  <si>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</si>
  <si>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</si>
  <si>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</si>
  <si>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</si>
  <si>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</si>
  <si>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</si>
  <si>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</si>
  <si>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</si>
  <si>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</si>
  <si>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</si>
  <si>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</si>
  <si>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</si>
  <si>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</si>
  <si>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</si>
  <si>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</si>
  <si>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</si>
  <si>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</si>
  <si>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</si>
  <si>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</si>
  <si>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</si>
  <si>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</si>
  <si>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</si>
  <si>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</si>
  <si>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</si>
  <si>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</si>
  <si>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</si>
  <si>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</si>
  <si>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</si>
  <si>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</si>
  <si>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</si>
  <si>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</si>
  <si>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</si>
  <si>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</si>
  <si>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</si>
  <si>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</si>
  <si>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</si>
  <si>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</si>
  <si>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</si>
  <si>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</si>
  <si>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</si>
  <si>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</si>
  <si>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</si>
  <si>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</si>
  <si>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</si>
  <si>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</si>
  <si>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</si>
  <si>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</si>
  <si>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</si>
  <si>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</si>
  <si>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</si>
  <si>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</si>
  <si>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</si>
  <si>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</si>
  <si>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</si>
  <si>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</si>
  <si>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</si>
  <si>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</si>
  <si>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</si>
  <si>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</si>
  <si>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</si>
  <si>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</si>
  <si>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</si>
  <si>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</si>
  <si>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</si>
  <si>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</si>
  <si>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</si>
  <si>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</si>
  <si>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</si>
  <si>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</si>
  <si>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</si>
  <si>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</si>
  <si>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</si>
  <si>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</si>
  <si>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</si>
  <si>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</si>
  <si>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</si>
  <si>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</si>
  <si>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</si>
  <si>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</si>
  <si>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</si>
  <si>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</si>
  <si>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</si>
  <si>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</si>
  <si>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</si>
  <si>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</si>
  <si>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</si>
  <si>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</si>
  <si>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</si>
  <si>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</si>
  <si>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</si>
  <si>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</si>
  <si>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</si>
  <si>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</si>
  <si>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</si>
  <si>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</si>
  <si>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</si>
  <si>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</si>
  <si>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</si>
  <si>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</si>
  <si>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</si>
  <si>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</si>
  <si>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</si>
  <si>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</si>
  <si>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</si>
  <si>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</si>
  <si>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</si>
  <si>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</si>
  <si>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</si>
  <si>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</si>
  <si>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</si>
  <si>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</si>
  <si>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</si>
  <si>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</si>
  <si>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</si>
  <si>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</si>
  <si>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</si>
  <si>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</si>
  <si>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</si>
  <si>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</si>
  <si>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</si>
  <si>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</si>
  <si>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</si>
  <si>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</si>
  <si>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</si>
  <si>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</si>
  <si>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</si>
  <si>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</si>
  <si>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</si>
  <si>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</si>
  <si>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</si>
  <si>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</si>
  <si>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</si>
  <si>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</si>
  <si>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</si>
  <si>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</si>
  <si>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</si>
  <si>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</si>
  <si>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</si>
  <si>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</si>
  <si>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</si>
  <si>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</si>
  <si>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</si>
  <si>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</si>
  <si>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</si>
  <si>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</si>
  <si>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</si>
  <si>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</si>
  <si>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</si>
  <si>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</si>
  <si>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</si>
  <si>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</si>
  <si>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</si>
  <si>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</si>
  <si>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</si>
  <si>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</si>
  <si>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</si>
  <si>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</si>
  <si>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</si>
  <si>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</si>
  <si>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</si>
  <si>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</si>
  <si>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</si>
  <si>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</si>
  <si>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</si>
  <si>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</si>
  <si>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</si>
  <si>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</si>
  <si>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</si>
  <si>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</si>
  <si>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</si>
  <si>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</si>
  <si>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</si>
  <si>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</si>
  <si>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</si>
  <si>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</si>
  <si>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</si>
  <si>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</si>
  <si>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</si>
  <si>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</si>
  <si>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</si>
  <si>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</si>
  <si>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</si>
  <si>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</si>
  <si>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</si>
  <si>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</si>
  <si>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</si>
  <si>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</si>
  <si>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</si>
  <si>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</si>
  <si>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</si>
  <si>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</si>
  <si>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</si>
  <si>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</si>
  <si>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</si>
  <si>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</si>
  <si>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</si>
  <si>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</si>
  <si>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</si>
  <si>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</si>
  <si>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</si>
  <si>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</si>
  <si>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</si>
  <si>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</si>
  <si>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</si>
  <si>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</si>
  <si>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</si>
  <si>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</si>
  <si>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</si>
  <si>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</si>
  <si>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</si>
  <si>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</si>
  <si>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</si>
  <si>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</si>
  <si>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</si>
  <si>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</si>
  <si>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</si>
  <si>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</si>
  <si>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</si>
  <si>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</si>
  <si>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</si>
  <si>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</si>
  <si>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</si>
  <si>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</si>
  <si>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</si>
  <si>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</si>
  <si>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</si>
  <si>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</si>
  <si>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</si>
  <si>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</si>
  <si>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</si>
  <si>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</si>
  <si>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</si>
  <si>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</si>
  <si>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</si>
  <si>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</si>
  <si>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</si>
  <si>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</si>
  <si>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</si>
  <si>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</si>
  <si>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</si>
  <si>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</si>
  <si>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</si>
  <si>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</si>
  <si>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</si>
  <si>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</si>
  <si>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</si>
  <si>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</si>
  <si>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</si>
  <si>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</si>
  <si>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</si>
  <si>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</si>
  <si>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</si>
  <si>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</si>
  <si>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</si>
  <si>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</si>
  <si>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</si>
  <si>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</si>
  <si>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</si>
  <si>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</si>
  <si>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</si>
  <si>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</si>
  <si>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</si>
  <si>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</si>
  <si>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</si>
  <si>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</si>
  <si>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</si>
  <si>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</si>
  <si>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</si>
  <si>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</si>
  <si>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</si>
  <si>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</si>
  <si>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</si>
  <si>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</si>
  <si>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</si>
  <si>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</si>
  <si>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</si>
  <si>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</si>
  <si>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</si>
  <si>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</si>
  <si>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</si>
  <si>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</si>
  <si>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</si>
  <si>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</si>
  <si>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</si>
  <si>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</si>
  <si>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</si>
  <si>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</si>
  <si>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</si>
  <si>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</si>
  <si>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</si>
  <si>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</si>
  <si>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</si>
  <si>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</si>
  <si>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</si>
  <si>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</si>
  <si>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</si>
  <si>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</si>
  <si>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</si>
  <si>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</si>
  <si>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</si>
  <si>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</si>
  <si>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</si>
  <si>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</si>
  <si>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</si>
  <si>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</si>
  <si>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</si>
  <si>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</si>
  <si>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</si>
  <si>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</si>
  <si>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</si>
  <si>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</si>
  <si>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</si>
  <si>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</si>
  <si>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</si>
  <si>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</si>
  <si>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</si>
  <si>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</si>
  <si>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</si>
  <si>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</si>
  <si>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</si>
  <si>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</si>
  <si>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</si>
  <si>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</si>
  <si>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</si>
  <si>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</si>
  <si>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</si>
  <si>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</si>
  <si>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</si>
  <si>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</si>
  <si>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</si>
  <si>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</si>
  <si>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</si>
  <si>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</si>
  <si>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</si>
  <si>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</si>
  <si>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</si>
  <si>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</si>
  <si>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</si>
  <si>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</si>
  <si>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</si>
  <si>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</si>
  <si>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</si>
  <si>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</si>
  <si>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</si>
  <si>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</si>
  <si>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</si>
  <si>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</si>
  <si>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</si>
  <si>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</si>
  <si>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</si>
  <si>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</si>
  <si>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</si>
  <si>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</si>
  <si>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</si>
  <si>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</si>
  <si>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</si>
  <si>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</si>
  <si>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</si>
  <si>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</si>
  <si>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</si>
  <si>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</si>
  <si>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</si>
  <si>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</si>
  <si>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</si>
  <si>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</si>
  <si>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</si>
  <si>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</si>
  <si>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</si>
  <si>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</si>
  <si>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</si>
  <si>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</si>
  <si>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</si>
  <si>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</si>
  <si>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</si>
  <si>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</si>
  <si>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</si>
  <si>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</si>
  <si>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</si>
  <si>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</si>
  <si>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</si>
  <si>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</si>
  <si>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</si>
  <si>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</si>
  <si>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</si>
  <si>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</si>
  <si>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</si>
  <si>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</si>
  <si>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</si>
  <si>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</si>
  <si>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</si>
  <si>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</si>
  <si>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</si>
  <si>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</si>
  <si>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</si>
  <si>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</si>
  <si>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</si>
  <si>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</si>
  <si>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</si>
  <si>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</si>
  <si>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</si>
  <si>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</si>
  <si>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</si>
  <si>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</si>
  <si>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</si>
  <si>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</si>
  <si>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</si>
  <si>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</si>
  <si>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</si>
  <si>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</si>
  <si>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</si>
  <si>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</si>
  <si>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</si>
  <si>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</si>
  <si>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</si>
  <si>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</si>
  <si>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</si>
  <si>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</si>
  <si>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</si>
  <si>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</si>
  <si>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</si>
  <si>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</si>
  <si>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</si>
  <si>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</si>
  <si>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</si>
  <si>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</si>
  <si>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</si>
  <si>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</si>
  <si>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</si>
  <si>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</si>
  <si>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</si>
  <si>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</si>
  <si>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</si>
  <si>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</si>
  <si>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</si>
  <si>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</si>
  <si>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</si>
  <si>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</si>
  <si>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</si>
  <si>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</si>
  <si>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</si>
  <si>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</si>
  <si>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</si>
  <si>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</si>
  <si>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</si>
  <si>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</si>
  <si>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</si>
  <si>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</si>
  <si>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</si>
  <si>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</si>
  <si>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</si>
  <si>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</si>
  <si>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</si>
  <si>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</si>
  <si>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</si>
  <si>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</si>
  <si>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</si>
  <si>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</si>
  <si>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</si>
  <si>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</si>
  <si>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</si>
  <si>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</si>
  <si>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</si>
  <si>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</si>
  <si>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</si>
  <si>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</si>
  <si>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</si>
  <si>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</si>
  <si>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</si>
  <si>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</si>
  <si>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</si>
  <si>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</si>
  <si>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</si>
  <si>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</si>
  <si>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</si>
  <si>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</si>
  <si>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</si>
  <si>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</si>
  <si>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</si>
  <si>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</si>
  <si>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</si>
  <si>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</si>
  <si>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</si>
  <si>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</si>
  <si>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</si>
  <si>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</si>
  <si>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</si>
  <si>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</si>
  <si>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</si>
  <si>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</si>
  <si>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</si>
  <si>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</si>
  <si>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</si>
  <si>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</si>
  <si>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</si>
  <si>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</si>
  <si>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</si>
  <si>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</si>
  <si>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</si>
  <si>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</si>
  <si>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</si>
  <si>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</si>
  <si>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</si>
  <si>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</si>
  <si>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</si>
  <si>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</si>
  <si>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</si>
  <si>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</si>
  <si>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</si>
  <si>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</si>
  <si>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</si>
  <si>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</si>
  <si>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</si>
  <si>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</si>
  <si>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</si>
  <si>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</si>
  <si>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</si>
  <si>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</si>
  <si>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</si>
  <si>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</si>
  <si>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</si>
  <si>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</si>
  <si>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</si>
  <si>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</si>
  <si>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</si>
  <si>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</si>
  <si>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</si>
  <si>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</si>
  <si>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</si>
  <si>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</si>
  <si>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</si>
  <si>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</si>
  <si>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</si>
  <si>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</si>
  <si>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</si>
  <si>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</si>
  <si>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</si>
  <si>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</si>
  <si>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</si>
  <si>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</si>
  <si>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</si>
  <si>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</si>
  <si>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</si>
  <si>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</si>
  <si>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</si>
  <si>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</si>
  <si>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</si>
  <si>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</si>
  <si>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</si>
  <si>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</si>
  <si>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</si>
  <si>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</si>
  <si>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</si>
  <si>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</si>
  <si>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</si>
  <si>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</si>
  <si>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</si>
  <si>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</si>
  <si>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</si>
  <si>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</si>
  <si>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</si>
  <si>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</si>
  <si>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</si>
  <si>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</si>
  <si>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</si>
  <si>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</si>
  <si>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</si>
  <si>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</si>
  <si>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</si>
  <si>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</si>
  <si>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</si>
  <si>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</si>
  <si>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</si>
  <si>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</si>
  <si>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</si>
  <si>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</si>
  <si>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</si>
  <si>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</si>
  <si>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</si>
  <si>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</si>
  <si>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</si>
  <si>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</si>
  <si>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</si>
  <si>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</si>
  <si>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</si>
  <si>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</si>
  <si>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</si>
  <si>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</si>
  <si>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</si>
  <si>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</si>
  <si>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</si>
  <si>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</si>
  <si>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</si>
  <si>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</si>
  <si>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</si>
  <si>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</si>
  <si>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</si>
  <si>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</si>
  <si>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</si>
  <si>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</si>
  <si>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</si>
  <si>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</si>
  <si>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</si>
  <si>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</si>
  <si>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</si>
  <si>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</si>
  <si>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</si>
  <si>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</si>
  <si>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</si>
  <si>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</si>
  <si>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</si>
  <si>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</si>
  <si>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</si>
  <si>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</si>
  <si>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</si>
  <si>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</si>
  <si>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</si>
  <si>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</si>
  <si>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</si>
  <si>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</si>
  <si>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</si>
  <si>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</si>
  <si>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</si>
  <si>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</si>
  <si>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</si>
  <si>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</si>
  <si>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</si>
  <si>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</si>
  <si>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</si>
  <si>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</si>
  <si>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</si>
  <si>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</si>
  <si>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</si>
  <si>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</si>
  <si>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</si>
  <si>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</si>
  <si>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</si>
  <si>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</si>
  <si>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</si>
  <si>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</si>
  <si>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</si>
  <si>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</si>
  <si>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</si>
  <si>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</si>
  <si>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</si>
  <si>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</si>
  <si>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</si>
  <si>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</si>
  <si>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</si>
  <si>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</si>
  <si>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</si>
  <si>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</si>
  <si>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</si>
  <si>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</si>
  <si>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</si>
  <si>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</si>
  <si>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</si>
  <si>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</si>
  <si>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</si>
  <si>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</si>
  <si>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</si>
  <si>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</si>
  <si>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</si>
  <si>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</si>
  <si>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</si>
  <si>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</si>
  <si>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</si>
  <si>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</si>
  <si>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</si>
  <si>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</si>
  <si>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</si>
  <si>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</si>
  <si>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</si>
  <si>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</si>
  <si>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</si>
  <si>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</si>
  <si>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</si>
  <si>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</si>
  <si>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</si>
  <si>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</si>
  <si>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</si>
  <si>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</si>
  <si>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</si>
  <si>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</si>
  <si>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</si>
  <si>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</si>
  <si>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</si>
  <si>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</si>
  <si>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</si>
  <si>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</si>
  <si>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</si>
  <si>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</si>
  <si>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</si>
  <si>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</si>
  <si>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</si>
  <si>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</si>
  <si>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</si>
  <si>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</si>
  <si>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</si>
  <si>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</si>
  <si>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</si>
  <si>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</si>
  <si>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</si>
  <si>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</si>
  <si>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</si>
  <si>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</si>
  <si>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</si>
  <si>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</si>
  <si>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</si>
  <si>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</si>
  <si>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</si>
  <si>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</si>
  <si>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</si>
  <si>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</si>
  <si>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</si>
  <si>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</si>
  <si>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</si>
  <si>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</si>
  <si>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</si>
  <si>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</si>
  <si>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</si>
  <si>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</si>
  <si>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</si>
  <si>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</si>
  <si>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</si>
  <si>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</si>
  <si>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</si>
  <si>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</si>
  <si>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</si>
  <si>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</si>
  <si>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</si>
  <si>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</si>
  <si>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</si>
  <si>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</si>
  <si>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</si>
  <si>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</si>
  <si>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</si>
  <si>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</si>
  <si>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</si>
  <si>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</si>
  <si>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</si>
  <si>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</si>
  <si>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</si>
  <si>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</si>
  <si>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</si>
  <si>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</si>
  <si>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</si>
  <si>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</si>
  <si>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</si>
  <si>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</si>
  <si>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</si>
  <si>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</si>
  <si>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</si>
  <si>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</si>
  <si>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</si>
  <si>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</si>
  <si>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</si>
  <si>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</si>
  <si>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</si>
  <si>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</si>
  <si>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</si>
  <si>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</si>
  <si>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</si>
  <si>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</si>
  <si>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</si>
  <si>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</si>
  <si>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</si>
  <si>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</si>
  <si>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</si>
  <si>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</si>
  <si>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</si>
  <si>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</si>
  <si>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</si>
  <si>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</si>
  <si>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</si>
  <si>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</si>
  <si>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</si>
  <si>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</si>
  <si>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</si>
  <si>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</si>
  <si>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</si>
  <si>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</si>
  <si>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</si>
  <si>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</si>
  <si>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</si>
  <si>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</si>
  <si>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</si>
  <si>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</si>
  <si>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</si>
  <si>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</si>
  <si>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</si>
  <si>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</si>
  <si>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</si>
  <si>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</si>
  <si>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</si>
  <si>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</si>
  <si>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</si>
  <si>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</si>
  <si>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</si>
  <si>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</si>
  <si>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</si>
  <si>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</si>
  <si>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</si>
  <si>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</si>
  <si>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</si>
  <si>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</si>
  <si>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</si>
  <si>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</si>
  <si>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</si>
  <si>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</si>
  <si>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</si>
  <si>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</si>
  <si>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</si>
  <si>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</si>
  <si>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</si>
  <si>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</si>
  <si>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</si>
  <si>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</si>
  <si>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</si>
  <si>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</si>
  <si>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</si>
  <si>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</si>
  <si>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</si>
  <si>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</si>
  <si>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</si>
  <si>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</si>
  <si>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</si>
  <si>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</si>
  <si>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</si>
  <si>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</si>
  <si>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</si>
  <si>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</si>
  <si>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</si>
  <si>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</si>
  <si>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</si>
  <si>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</si>
  <si>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</si>
  <si>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</si>
  <si>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</si>
  <si>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</si>
  <si>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</si>
  <si>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</si>
  <si>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</si>
  <si>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</si>
  <si>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</si>
  <si>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</si>
  <si>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</si>
  <si>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</si>
  <si>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</si>
  <si>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</si>
  <si>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</si>
  <si>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</si>
  <si>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</si>
  <si>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</si>
  <si>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</si>
  <si>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</si>
  <si>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</si>
  <si>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</si>
  <si>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</si>
  <si>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</si>
  <si>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</si>
  <si>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</si>
  <si>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</si>
  <si>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</si>
  <si>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</si>
  <si>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</si>
  <si>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</si>
  <si>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</si>
  <si>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</si>
  <si>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</si>
  <si>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</si>
  <si>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</si>
  <si>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</si>
  <si>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</si>
  <si>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</si>
  <si>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</si>
  <si>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</si>
  <si>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</si>
  <si>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</si>
  <si>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</si>
  <si>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</si>
  <si>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</si>
  <si>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</si>
  <si>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</si>
  <si>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</si>
  <si>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</si>
  <si>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</si>
  <si>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</si>
  <si>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</si>
  <si>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</si>
  <si>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</si>
  <si>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</si>
  <si>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</si>
  <si>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</si>
  <si>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</si>
  <si>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</si>
  <si>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</si>
  <si>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</si>
  <si>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</si>
  <si>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</si>
  <si>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</si>
  <si>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</si>
  <si>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</si>
  <si>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</si>
  <si>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</si>
  <si>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</si>
  <si>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</si>
  <si>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</si>
  <si>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</si>
  <si>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</si>
  <si>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</si>
  <si>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</si>
  <si>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</si>
  <si>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</si>
  <si>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</si>
  <si>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</si>
  <si>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</si>
  <si>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</si>
  <si>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</si>
  <si>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</si>
  <si>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</si>
  <si>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</si>
  <si>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</si>
  <si>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</si>
  <si>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</si>
  <si>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</si>
  <si>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</si>
  <si>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</si>
  <si>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</si>
  <si>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</si>
  <si>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</si>
  <si>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</si>
  <si>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</si>
  <si>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</si>
  <si>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</si>
  <si>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</si>
  <si>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</si>
  <si>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</si>
  <si>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</si>
  <si>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</si>
  <si>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</si>
  <si>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</si>
  <si>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</si>
  <si>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</si>
  <si>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</si>
  <si>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</si>
  <si>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</si>
  <si>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</si>
  <si>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</si>
  <si>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</si>
  <si>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</si>
  <si>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</si>
  <si>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</si>
  <si>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</si>
  <si>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</si>
  <si>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</si>
  <si>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</si>
  <si>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</si>
  <si>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</si>
  <si>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</si>
  <si>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</si>
  <si>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</si>
  <si>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</si>
  <si>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</si>
  <si>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</si>
  <si>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</si>
  <si>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</si>
  <si>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</si>
  <si>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</si>
  <si>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</si>
  <si>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</si>
  <si>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</si>
  <si>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</si>
  <si>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</si>
  <si>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</si>
  <si>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</si>
  <si>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</si>
  <si>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</si>
  <si>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</si>
  <si>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</si>
  <si>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</si>
  <si>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</si>
  <si>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</si>
  <si>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</si>
  <si>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</si>
  <si>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</si>
  <si>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</si>
  <si>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</si>
  <si>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</si>
  <si>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</si>
  <si>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</si>
  <si>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</si>
  <si>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</si>
  <si>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</si>
  <si>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</si>
  <si>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</si>
  <si>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</si>
  <si>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</si>
  <si>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</si>
  <si>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</si>
  <si>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</si>
  <si>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</si>
  <si>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</si>
  <si>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</si>
  <si>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</si>
  <si>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</si>
  <si>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</si>
  <si>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</si>
  <si>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</si>
  <si>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</si>
  <si>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</si>
  <si>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</si>
  <si>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</si>
  <si>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</si>
  <si>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</si>
  <si>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</si>
  <si>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</si>
  <si>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</si>
  <si>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</si>
  <si>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</si>
  <si>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</si>
  <si>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</si>
  <si>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</si>
  <si>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</si>
  <si>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</si>
  <si>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</si>
  <si>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</si>
  <si>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</si>
  <si>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</si>
  <si>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</si>
  <si>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</si>
  <si>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</si>
  <si>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</si>
  <si>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</si>
  <si>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</si>
  <si>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</si>
  <si>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</si>
  <si>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</si>
  <si>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</si>
  <si>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</si>
  <si>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</si>
  <si>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</si>
  <si>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</si>
  <si>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</si>
  <si>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</si>
  <si>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</si>
  <si>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</si>
  <si>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</si>
  <si>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</si>
  <si>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</si>
  <si>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</si>
  <si>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</si>
  <si>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</si>
  <si>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</si>
  <si>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</si>
  <si>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</si>
  <si>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</si>
  <si>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</si>
  <si>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</si>
  <si>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</si>
  <si>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</si>
  <si>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</si>
  <si>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</si>
  <si>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</si>
  <si>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</si>
  <si>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</si>
  <si>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</si>
  <si>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</si>
  <si>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</si>
  <si>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</si>
  <si>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</si>
  <si>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</si>
  <si>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</si>
  <si>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</si>
  <si>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</si>
  <si>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</si>
  <si>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</si>
  <si>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</si>
  <si>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</si>
  <si>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</si>
  <si>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</si>
  <si>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</si>
  <si>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</si>
  <si>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</si>
  <si>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</si>
  <si>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</si>
  <si>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</si>
  <si>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</si>
  <si>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</si>
  <si>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27095142</t>
  </si>
  <si>
    <t>allCzech Travel s.r.o. - cestovní agentura/Travel agency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</si>
  <si>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</si>
  <si>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</si>
  <si>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</si>
  <si>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</si>
  <si>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</si>
  <si>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</si>
  <si>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</si>
  <si>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</si>
  <si>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</si>
  <si>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</si>
  <si>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</si>
  <si>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</si>
  <si>
    <t>FA210042</t>
  </si>
  <si>
    <t>202107</t>
  </si>
  <si>
    <t>FA210043</t>
  </si>
  <si>
    <t>Prenájom vozidla na prepravu športovcov 10 osôb počas podujatia v termíne  25.5.-4.7.2021</t>
  </si>
  <si>
    <t xml:space="preserve">Prenájom motorového vozidla FIAT Ducato TT653IF na prepravu 10 osôb 5 športovcova 5 realizačný tím v dňoch 25.6.-4.7.2021 počas podujatia </t>
  </si>
  <si>
    <t>18048871</t>
  </si>
  <si>
    <t>T A N E X , spol. s r.o.</t>
  </si>
  <si>
    <t>221010190</t>
  </si>
  <si>
    <t>FA210046</t>
  </si>
  <si>
    <t>21200</t>
  </si>
  <si>
    <t xml:space="preserve">Poplatok WBSC na rozhodcu počas podujatia </t>
  </si>
  <si>
    <t>E.S.F.treasurer Antwerpen,Belgium</t>
  </si>
  <si>
    <t>FA210048</t>
  </si>
  <si>
    <t>210025</t>
  </si>
  <si>
    <t>Materiálne vybavenie podujatia/tapy, chladiaci spray,dezinfekcia, masážne emulzie</t>
  </si>
  <si>
    <t>50424785</t>
  </si>
  <si>
    <t>Good deals, s. r. o.</t>
  </si>
  <si>
    <t>FA210047</t>
  </si>
  <si>
    <t>20210188</t>
  </si>
  <si>
    <t>Prenájom kancelárskych priestorov za 7/2021</t>
  </si>
  <si>
    <t>Prenájom kancelárskych priestorov za 4/2021</t>
  </si>
  <si>
    <t>Prenájom kancelárskych priestorov za 5/2021</t>
  </si>
  <si>
    <t>Prenájom kancelárskych priestorov za 6/2021</t>
  </si>
  <si>
    <t>2120004</t>
  </si>
  <si>
    <t>OZ2120004</t>
  </si>
  <si>
    <t>Prenájom nebytových priestorov na základe Zmluvy, za obdobie 10.7.-9.08.2021</t>
  </si>
  <si>
    <t>OZ2120005</t>
  </si>
  <si>
    <t>2120005</t>
  </si>
  <si>
    <t>Prenájom nebytových priestorov na základe Zmluvy, za obdobie 10.8.-9.09.2021</t>
  </si>
  <si>
    <t>FA210050</t>
  </si>
  <si>
    <t>Mobilinternet za obdobie 8.6.-7.07.2021</t>
  </si>
  <si>
    <t>8286406798</t>
  </si>
  <si>
    <t>FA210049</t>
  </si>
  <si>
    <t>2072021</t>
  </si>
  <si>
    <t>Doručovateľský servis v zmysle mandátnej zmluvy za 06/2021</t>
  </si>
  <si>
    <t>FA210041</t>
  </si>
  <si>
    <t>2101026</t>
  </si>
  <si>
    <t>Účtovnícke služby podľa zmluvy za 6/2021</t>
  </si>
  <si>
    <t>FA210044</t>
  </si>
  <si>
    <t>121135008</t>
  </si>
  <si>
    <t>36421928</t>
  </si>
  <si>
    <t>Websupport,s.r.o.</t>
  </si>
  <si>
    <t>21ZF03</t>
  </si>
  <si>
    <t>1021159382</t>
  </si>
  <si>
    <t>zálohová platba softball_1/The Hosting/ od 5.6.2021-5.6.2022</t>
  </si>
  <si>
    <t>21ZF02</t>
  </si>
  <si>
    <t>1021159251</t>
  </si>
  <si>
    <t>Zálohová platba za Doménu softballslovakia.com od 5.6.2021-5.6.2022</t>
  </si>
  <si>
    <t>FA210045</t>
  </si>
  <si>
    <t>121135009</t>
  </si>
  <si>
    <t>Vyúčtovacia faktúra zálohovej platby 21ZF02 za Doménu softballslovakia.com od 5.6.2021-5.6.2022</t>
  </si>
  <si>
    <t>vyúčtovacia faktúra zálohovovej platby 21ZF03- softball_1/The Hosting/ od 5.6.2021-5.6.2022</t>
  </si>
  <si>
    <t>B00720221</t>
  </si>
  <si>
    <t>072021</t>
  </si>
  <si>
    <t>poplatok banke za vedenie účtu</t>
  </si>
  <si>
    <t>OZ2120023</t>
  </si>
  <si>
    <t>2120023</t>
  </si>
  <si>
    <t>Cestovné náhrady nominovanej rozhodkyne na ME mužov  U16 a U18 ,Havlíčkov Brod</t>
  </si>
  <si>
    <t>Bohunický Richard</t>
  </si>
  <si>
    <t>FA210051</t>
  </si>
  <si>
    <t>12021</t>
  </si>
  <si>
    <t>Príprava reprezentácie mužov na ME mužov v softballe</t>
  </si>
  <si>
    <t xml:space="preserve">Jan Čech </t>
  </si>
  <si>
    <t>FA210052</t>
  </si>
  <si>
    <t>2021-08</t>
  </si>
  <si>
    <t xml:space="preserve">Služby podľa zmluvy SSA za obdobie 6/2021 </t>
  </si>
  <si>
    <t xml:space="preserve">Služby podľa zmluvy SSA za obdobie 7/2021 </t>
  </si>
  <si>
    <t xml:space="preserve">Pracovná cesta
Názov : Sústredenie pred ME ženy
Termín : 10.-13.6.2021
Miesto - mesto a štát : Kunovice, Česká republika
Spôsob dopravy : autom
Počet všetkých osôb na pracovnej ceste 20
z toho:
- športovci : 15
- tréneri + vedúci výpravy + masér : 5
</t>
  </si>
  <si>
    <t>2120014</t>
  </si>
  <si>
    <t>OZ2120014</t>
  </si>
  <si>
    <t>Stravné družstva 15 hráčov+5 realizačný tím počas podujatia/diety</t>
  </si>
  <si>
    <t>OZ2120006</t>
  </si>
  <si>
    <t>2120006</t>
  </si>
  <si>
    <t>Nákup pohonných hmôt do prenajatých automobilov na trase BA -Taliansko</t>
  </si>
  <si>
    <t>Tankstelle, OMV, Slovnaft a.s.</t>
  </si>
  <si>
    <t>OZ2120007</t>
  </si>
  <si>
    <t>2</t>
  </si>
  <si>
    <t>Poplatok za prenájom ihriska počas podujatia</t>
  </si>
  <si>
    <t>A.SS.D-New Porpetto Softall &amp; Baseball</t>
  </si>
  <si>
    <t>OZ2120008</t>
  </si>
  <si>
    <t>3884</t>
  </si>
  <si>
    <t>Preprava športovcov počas podujatia z hotela na štadion</t>
  </si>
  <si>
    <t>TRENITALIA TRAVEL</t>
  </si>
  <si>
    <t>62-80</t>
  </si>
  <si>
    <t xml:space="preserve">Diaľničné poplatky </t>
  </si>
  <si>
    <t>S.p.A AUTOVIE VENETE</t>
  </si>
  <si>
    <t>OZ2120009</t>
  </si>
  <si>
    <t>OZ2120010</t>
  </si>
  <si>
    <t>1635</t>
  </si>
  <si>
    <t>Vybavenie lekárničky</t>
  </si>
  <si>
    <t>35792060</t>
  </si>
  <si>
    <t>R.A.C. Bratislava, spol. s r.o.</t>
  </si>
  <si>
    <t>OZ2120011</t>
  </si>
  <si>
    <t>1/343</t>
  </si>
  <si>
    <t>Nákup rúšok pre reprezentáciu 30 ks</t>
  </si>
  <si>
    <t>46214232</t>
  </si>
  <si>
    <t>WINE EXPERT, s. r. o.</t>
  </si>
  <si>
    <t>OZ2120012</t>
  </si>
  <si>
    <t>003</t>
  </si>
  <si>
    <t>Dresové vybavenie pre reprezentáciu žien</t>
  </si>
  <si>
    <t>47240458</t>
  </si>
  <si>
    <t>Sportsdirect.com Slovakia s.r.o.</t>
  </si>
  <si>
    <t>OZ2120013</t>
  </si>
  <si>
    <t>837</t>
  </si>
  <si>
    <t>Dresové vybavenie pre 15 hráčok/ ponožky, krátke nohavice</t>
  </si>
  <si>
    <t>36661856</t>
  </si>
  <si>
    <t>A3 SPORT s.r.o.</t>
  </si>
  <si>
    <t>21ZF04</t>
  </si>
  <si>
    <t>65</t>
  </si>
  <si>
    <t xml:space="preserve">Záloha na pobytové náklady pre reprezentáciu žien počas ME v Taliansku v termíne 26.06.-3.07.2021 </t>
  </si>
  <si>
    <t>Eurotel SPA</t>
  </si>
  <si>
    <t>FA210061</t>
  </si>
  <si>
    <t>1</t>
  </si>
  <si>
    <t xml:space="preserve">Vyúčtovanie zálohy 21ZF04 na pobytové náklady pre reprezentáciu žien počas ME v Taliansku v termíne 26.06.-3.07.2021 </t>
  </si>
  <si>
    <t>Ubytovanie reprezentácie mužstva SR počas Majstrovstiev Európy muži, Praha /ČR</t>
  </si>
  <si>
    <t>Ubytovanie reprezentácie mužstva SR počas Majstrovstiev Európy muži, Praha /ČR-kurzové záväzky</t>
  </si>
  <si>
    <t>OZ2120015</t>
  </si>
  <si>
    <t>2120015</t>
  </si>
  <si>
    <t>Cestovné náhrady účastníka podujatia</t>
  </si>
  <si>
    <t>Švec Pavel</t>
  </si>
  <si>
    <t>OZ2120016</t>
  </si>
  <si>
    <t>2120016</t>
  </si>
  <si>
    <t>Kratochvíl Tomáš</t>
  </si>
  <si>
    <t>OZ2120017</t>
  </si>
  <si>
    <t>2120017</t>
  </si>
  <si>
    <t>Fecko Peter</t>
  </si>
  <si>
    <t>OZ2120018</t>
  </si>
  <si>
    <t>2120018</t>
  </si>
  <si>
    <t>Borároš Tomáš</t>
  </si>
  <si>
    <t>OZ2120019</t>
  </si>
  <si>
    <t>2120019</t>
  </si>
  <si>
    <t>Vitu Peter</t>
  </si>
  <si>
    <t>OZ2120020</t>
  </si>
  <si>
    <t>2120020</t>
  </si>
  <si>
    <t>Sitár Jaroslav</t>
  </si>
  <si>
    <t>OZ2120021</t>
  </si>
  <si>
    <t>2120021</t>
  </si>
  <si>
    <t>Stravné /diety pre 18 osôb počas podujatia 20.-26.6.2021</t>
  </si>
  <si>
    <t>FA210059</t>
  </si>
  <si>
    <t>21036</t>
  </si>
  <si>
    <t xml:space="preserve">Ubytovanie reprezentačného mužstva počas podujatia 18 osôb </t>
  </si>
  <si>
    <t>OZ2120022</t>
  </si>
  <si>
    <t>2120022</t>
  </si>
  <si>
    <t>Stravné /diety pre 18 osôb počas podujatia 5.-13.6.2021 sústredenie pred ME</t>
  </si>
  <si>
    <t>FA210056</t>
  </si>
  <si>
    <t>20210212</t>
  </si>
  <si>
    <t>Prenájom kancelárskych priestorov za 8/2021</t>
  </si>
  <si>
    <t>OZ2120024</t>
  </si>
  <si>
    <t>04026</t>
  </si>
  <si>
    <t>Kancelárske potreby</t>
  </si>
  <si>
    <t>46924469</t>
  </si>
  <si>
    <t>Tiger Stores Slovakia s. r. o.</t>
  </si>
  <si>
    <t>OZ2120025</t>
  </si>
  <si>
    <t>2120025</t>
  </si>
  <si>
    <t>Prenájom nebytových priestorov na základe Zmluvy, za obdobie 10.9.-9.10.2021</t>
  </si>
  <si>
    <t>FA210057</t>
  </si>
  <si>
    <t>8288253786</t>
  </si>
  <si>
    <t>Mobilinternet za obdobie 8.7.-7.08.2021</t>
  </si>
  <si>
    <t>FA210058</t>
  </si>
  <si>
    <t>0243/2021</t>
  </si>
  <si>
    <t>Doručovateľský servis v zmysle mandátnej zmluvy za 07/2021</t>
  </si>
  <si>
    <t>FA210053</t>
  </si>
  <si>
    <t>2101031</t>
  </si>
  <si>
    <t>Účtovnícke služby podľa zmluvy za 7/2021</t>
  </si>
  <si>
    <t>FA210054</t>
  </si>
  <si>
    <t>1021234422</t>
  </si>
  <si>
    <t>softball_1/The Hosting/ od 5.6.2021-5.6.2022- úprava parametrov</t>
  </si>
  <si>
    <t>FA210060</t>
  </si>
  <si>
    <t>112021</t>
  </si>
  <si>
    <t>Výroba a montáž nábytku pre zariadenie kancelárie</t>
  </si>
  <si>
    <t>11677546</t>
  </si>
  <si>
    <t>Jozef Kubo - S - FACH</t>
  </si>
  <si>
    <t>B0082021</t>
  </si>
  <si>
    <t>082021</t>
  </si>
  <si>
    <t>FA210055</t>
  </si>
  <si>
    <t>2021040</t>
  </si>
  <si>
    <t>Pohár 8046/3 so sublimovaným štítkom na turnaj 14.-15.8.2021 Trnava</t>
  </si>
  <si>
    <t>53919751</t>
  </si>
  <si>
    <t>Victoria ART s. r. o.</t>
  </si>
  <si>
    <t>FA210071</t>
  </si>
  <si>
    <t>50210038</t>
  </si>
  <si>
    <t>FA210066</t>
  </si>
  <si>
    <t>20210240</t>
  </si>
  <si>
    <t>Prenájom kancelárskych priestorov za 9/2021</t>
  </si>
  <si>
    <t>FA210070</t>
  </si>
  <si>
    <t>50210037</t>
  </si>
  <si>
    <t>Prenájom kancelárskych priestorov za 10/2021</t>
  </si>
  <si>
    <t>FA210068</t>
  </si>
  <si>
    <t>8290102403</t>
  </si>
  <si>
    <t>Mobilinternet za obdobie 8.8.-7.09.2021</t>
  </si>
  <si>
    <t>FA210069</t>
  </si>
  <si>
    <t>0308/2021</t>
  </si>
  <si>
    <t>Doručovateľský servis v zmysle mandátnej zmluvy za 08/2021</t>
  </si>
  <si>
    <t>FA210064</t>
  </si>
  <si>
    <t>2101037</t>
  </si>
  <si>
    <t>Účtovnícke služby podľa zmluvy za 8/2021</t>
  </si>
  <si>
    <t>FA210067</t>
  </si>
  <si>
    <t>12/2021</t>
  </si>
  <si>
    <t xml:space="preserve">Výroba a montáž kancelárskeho nábytku </t>
  </si>
  <si>
    <t>B0092021</t>
  </si>
  <si>
    <t>092021</t>
  </si>
  <si>
    <t>FA210063</t>
  </si>
  <si>
    <t>202109</t>
  </si>
  <si>
    <t xml:space="preserve">Služby podľa zmluvy SSA za obdobie 8/2021 </t>
  </si>
  <si>
    <t>FA210065</t>
  </si>
  <si>
    <t>2010071</t>
  </si>
  <si>
    <t>Poradenstvo v oblasti trénerstva</t>
  </si>
  <si>
    <t>53881605</t>
  </si>
  <si>
    <t>DB STRONG, s. r. o.</t>
  </si>
  <si>
    <t>FA210076</t>
  </si>
  <si>
    <t>2100196</t>
  </si>
  <si>
    <t>Členský poplatok WBSC za rok  2021</t>
  </si>
  <si>
    <t>892190</t>
  </si>
  <si>
    <t>World Baseball Softball Confederation</t>
  </si>
  <si>
    <t>B102021</t>
  </si>
  <si>
    <t>102021</t>
  </si>
  <si>
    <t>Kurzové straty - záväzky k FA210076</t>
  </si>
  <si>
    <t>FA210073</t>
  </si>
  <si>
    <t>2021-10</t>
  </si>
  <si>
    <t xml:space="preserve">Služby podľa zmluvy SSA za obdobie 9/2021 </t>
  </si>
  <si>
    <t>OZ2120026</t>
  </si>
  <si>
    <t>20210900757</t>
  </si>
  <si>
    <t>46640223</t>
  </si>
  <si>
    <t>Pirex Slovakia s. r .o.</t>
  </si>
  <si>
    <t>OZ2120027</t>
  </si>
  <si>
    <t>4</t>
  </si>
  <si>
    <t>Zhotovenie kľúčov k novej kancelárii 8 ks</t>
  </si>
  <si>
    <t>47610999</t>
  </si>
  <si>
    <t>B&amp;B servis s. r. o.</t>
  </si>
  <si>
    <t>FA210078</t>
  </si>
  <si>
    <t>50210064</t>
  </si>
  <si>
    <t>FA210077</t>
  </si>
  <si>
    <t>20210266</t>
  </si>
  <si>
    <t>FA210079</t>
  </si>
  <si>
    <t>50210063</t>
  </si>
  <si>
    <t>Prenájom kancelárskych priestorov na základe Zmluvy o nájme nebytových priestorov č.12-2021 za obdobie 11/2021</t>
  </si>
  <si>
    <t>Prenájom kancelárskych priestorov na základe Zmluvy o nájme nebytových priestorov č.12-2021 za obdobie 10/2021</t>
  </si>
  <si>
    <t>OZ2120030</t>
  </si>
  <si>
    <t>Prenájom nebytových priestorov na základe Zmluvy, za obdobie 10.10.-9.11.2021</t>
  </si>
  <si>
    <t>OZ2120031</t>
  </si>
  <si>
    <t>Prenájom nebytových priestorov na základe Zmluvy, za obdobie 10.11.-9.12.2021</t>
  </si>
  <si>
    <t>OZ2120029</t>
  </si>
  <si>
    <t>000453</t>
  </si>
  <si>
    <t>Modem wifi+SIM karta Moja 4ka</t>
  </si>
  <si>
    <t>36598364</t>
  </si>
  <si>
    <t>Smartsgop Avion J&amp;M-Group, s.r.o.</t>
  </si>
  <si>
    <t>FA210080</t>
  </si>
  <si>
    <t>8291952340</t>
  </si>
  <si>
    <t>Mobilinternet za obdobie 8.9.-7.10.2021</t>
  </si>
  <si>
    <t>FA210075</t>
  </si>
  <si>
    <t>0349/2021</t>
  </si>
  <si>
    <t>Doručovateľský servis v zmysle mandátnej zmluvy za 09/2021</t>
  </si>
  <si>
    <t>OZ2120028</t>
  </si>
  <si>
    <t>40449194</t>
  </si>
  <si>
    <t xml:space="preserve">Poštovné zásielka na MŠ SR </t>
  </si>
  <si>
    <t>36631124</t>
  </si>
  <si>
    <t>FA210072</t>
  </si>
  <si>
    <t>2101040</t>
  </si>
  <si>
    <t>Účtovnícke služby podľa zmluvy za 9/2021</t>
  </si>
  <si>
    <t>B0102021</t>
  </si>
  <si>
    <t>FA210074</t>
  </si>
  <si>
    <t>1000105421</t>
  </si>
  <si>
    <t>Medaile 36 ks a pohár 1 ks na MSR ženy</t>
  </si>
  <si>
    <t>35774282</t>
  </si>
  <si>
    <t>Victory sport,spol.s.r.o.</t>
  </si>
  <si>
    <t>FA210081</t>
  </si>
  <si>
    <t>2021-11</t>
  </si>
  <si>
    <t xml:space="preserve">Služby podľa zmluvy SSA za obdobie 10/2021 </t>
  </si>
  <si>
    <t xml:space="preserve">Pracovná cesta
Názov : Sústredenie reprezentácie žien
Termín : 18.-20.6.2021
Miesto - mesto a štát : Kunovice, Česká republika
Spôsob dopravy : autom
Počet všetkých osôb na pracovnej ceste 19
z toho:
- športovci : 15
- tréneri + vedúci výpravy + masér : 4
</t>
  </si>
  <si>
    <t>OZ2120032</t>
  </si>
  <si>
    <t>2120032</t>
  </si>
  <si>
    <t xml:space="preserve"> Stravné družstva 15 hráčov+4 realizačný tím počas podujatia 18.-20.6.201</t>
  </si>
  <si>
    <t>FA210084</t>
  </si>
  <si>
    <t>50210088</t>
  </si>
  <si>
    <t>FA2100083</t>
  </si>
  <si>
    <t>50210087</t>
  </si>
  <si>
    <t>Prenájom kancelárskych priestorov na základe Zmluvy o nájme nebytových priestorov č.12-2021 za obdobie 12/2021</t>
  </si>
  <si>
    <t>FA210085</t>
  </si>
  <si>
    <t>8293804719</t>
  </si>
  <si>
    <t>Mobilinternet za obdobie 8.10.-7.11.2021</t>
  </si>
  <si>
    <t>FA210082</t>
  </si>
  <si>
    <t>2101051</t>
  </si>
  <si>
    <t>Účtovnícke služby podľa zmluvy za 10/2021</t>
  </si>
  <si>
    <t>B0112021</t>
  </si>
  <si>
    <t>poplatok banke/zaslanie výpisu k PK</t>
  </si>
  <si>
    <t>OZ2120035</t>
  </si>
  <si>
    <t>2120035</t>
  </si>
  <si>
    <t>Refundácia nákladov vynaložených na zakúpenie športového materiálu BONEC, Forelle</t>
  </si>
  <si>
    <t>36088986</t>
  </si>
  <si>
    <t>Baseballový klub Angels Trnava</t>
  </si>
  <si>
    <t>OZ2120036</t>
  </si>
  <si>
    <t>2120036</t>
  </si>
  <si>
    <t>Refundácia nákladov vynaložených na prenájom priestorov počas sútredenia 16.-18.8.2021, vzdelávacia činnosť</t>
  </si>
  <si>
    <t>30854610</t>
  </si>
  <si>
    <t>Goodsports International Slovensko</t>
  </si>
  <si>
    <t>OZ2120037</t>
  </si>
  <si>
    <t>2120037</t>
  </si>
  <si>
    <t>Refundácia nákladov vynaložených na medzinárodný turnaj Womens Cup Taliansko, 16.-21.8.2021</t>
  </si>
  <si>
    <t>37851772</t>
  </si>
  <si>
    <t>SK Panthers Trnava</t>
  </si>
  <si>
    <t>OZ2120038</t>
  </si>
  <si>
    <t>2120038</t>
  </si>
  <si>
    <t>Refundácia nákladov vynaložených na cestovné náhrady trénerov počas súťaží U18,U10 za 5-10/2021</t>
  </si>
  <si>
    <t>50462709</t>
  </si>
  <si>
    <t>Baseball club Outmen Skalica</t>
  </si>
  <si>
    <t>OZ2120042</t>
  </si>
  <si>
    <t>202101</t>
  </si>
  <si>
    <t>Refundácia pobytových nákladov na zabezpečenie účasti na súťaži Premiere Cup Taliansko</t>
  </si>
  <si>
    <t>31750729</t>
  </si>
  <si>
    <t>BK Apollo Bratislava</t>
  </si>
  <si>
    <t>OZ2120043</t>
  </si>
  <si>
    <t>202103</t>
  </si>
  <si>
    <t xml:space="preserve">Refundácia nákladov vynaložených na nákup detských dresov, šiltoviek a športovej výstroje, vyúčtovanie pracovnej cesty počas extraligy </t>
  </si>
  <si>
    <t>36086657</t>
  </si>
  <si>
    <t>Baseballový klub Maceitos Jelka</t>
  </si>
  <si>
    <t>OZ2120034</t>
  </si>
  <si>
    <t>2120034</t>
  </si>
  <si>
    <t>Refundácia nákladov vynaložených na zakúpenie športového materiálu/pálky pre chytača, nákup dresov ,vybavenie lekárničky</t>
  </si>
  <si>
    <t>OZ2120041</t>
  </si>
  <si>
    <t>02068/02191</t>
  </si>
  <si>
    <t xml:space="preserve">Nákup úložných boxov na skladovanie športového materiálu  </t>
  </si>
  <si>
    <t>44731159</t>
  </si>
  <si>
    <t>SCONTO Nábytok s. r. o.</t>
  </si>
  <si>
    <t>FA210087</t>
  </si>
  <si>
    <t>2021-012</t>
  </si>
  <si>
    <t>Zmluva SSA za 11/2021</t>
  </si>
  <si>
    <t>FA210090</t>
  </si>
  <si>
    <t>050210117</t>
  </si>
  <si>
    <t>Spotreba energie  v priestoroch podľa Zmluvy za obdobie 1/2022</t>
  </si>
  <si>
    <t xml:space="preserve">Spotreba energie v priestoroch podľa Zmluvy za obdobie 10/2021 </t>
  </si>
  <si>
    <t xml:space="preserve">Spotreba energie v priestoroch podľa Zmluvy za obdobie 11/2021 </t>
  </si>
  <si>
    <t xml:space="preserve">Spotreba energie v priestoroch podľa Zmluvy za obdobie 12/2021 </t>
  </si>
  <si>
    <t>FA210091</t>
  </si>
  <si>
    <t>050210116</t>
  </si>
  <si>
    <t>Prenájom kancelárskych priestorov na základe Zmluvy o nájme nebytových priestorov č.12-2021 za obdobie 1/2022</t>
  </si>
  <si>
    <t>OZ2120033</t>
  </si>
  <si>
    <t>2120033</t>
  </si>
  <si>
    <t>Prenájom nebytových priestorov na základe Zmluvy, za obdobie 10.12.-9.01.2022</t>
  </si>
  <si>
    <t>FA210088</t>
  </si>
  <si>
    <t>0392/2021</t>
  </si>
  <si>
    <t>Doručovateľský servis v zmysle mandátnej zmluvy za 10/2021</t>
  </si>
  <si>
    <t>FA210086</t>
  </si>
  <si>
    <t>2101055</t>
  </si>
  <si>
    <t>Účtovnícke služby podľa zmluvy za 11/2021</t>
  </si>
  <si>
    <t>FA210089</t>
  </si>
  <si>
    <t>2101059</t>
  </si>
  <si>
    <t>Účtovnícke služby podľa zmluvy za 12/2021</t>
  </si>
  <si>
    <t>FA210093</t>
  </si>
  <si>
    <t>8295664891</t>
  </si>
  <si>
    <t>Mobilinternet za obdobie 8.11.-7.12.2021</t>
  </si>
  <si>
    <t>FA210092</t>
  </si>
  <si>
    <t>0444/2021</t>
  </si>
  <si>
    <t>Doručovateľský servis v zmysle mandátnej zmluvy za 11/2021</t>
  </si>
  <si>
    <t>OZ2120044</t>
  </si>
  <si>
    <t>2120044</t>
  </si>
  <si>
    <t>Prenájom nebytových priestorov na základe Zmluvy, za obdobie 10.01.-9.02.2022</t>
  </si>
  <si>
    <t>B0122021</t>
  </si>
  <si>
    <t>122021</t>
  </si>
  <si>
    <t>OZ2120039</t>
  </si>
  <si>
    <t>2120039</t>
  </si>
  <si>
    <t>Materiálne zabezpečenie dobrovoľníka na podujatiach za 1-12/2021</t>
  </si>
  <si>
    <t>Bohunická Kristína</t>
  </si>
  <si>
    <t>OZ2120040</t>
  </si>
  <si>
    <t>2120040</t>
  </si>
  <si>
    <t>OZ2120045</t>
  </si>
  <si>
    <t>380620001</t>
  </si>
  <si>
    <t>Poistenie družstva žien počas podujatia</t>
  </si>
  <si>
    <t>35709332</t>
  </si>
  <si>
    <t xml:space="preserve">Generali Slovensko poisťovňa,a.s. </t>
  </si>
  <si>
    <t>FA220003</t>
  </si>
  <si>
    <t>22019</t>
  </si>
  <si>
    <t>E.S.F.treasurer</t>
  </si>
  <si>
    <t>FA220004</t>
  </si>
  <si>
    <t>22037</t>
  </si>
  <si>
    <t>Poplatok za prihlášku na Majstrovstvá Európy žien U22</t>
  </si>
  <si>
    <t xml:space="preserve">Poplatok za prihlášku na Majstrovstvá Európy žien </t>
  </si>
  <si>
    <t>OZ2220001</t>
  </si>
  <si>
    <t>9027</t>
  </si>
  <si>
    <t>Kongres WBSC Europe, Ljublana, Slovinsko, 11-13.2.2022-pobytové náklady 1 osoba</t>
  </si>
  <si>
    <t>Hotel Management d.o.o.,Ljubljana</t>
  </si>
  <si>
    <t>OZ2120047</t>
  </si>
  <si>
    <t>10</t>
  </si>
  <si>
    <t>Zhotovenie kľúčov do kancelárie a skladu/kópie 5 ks</t>
  </si>
  <si>
    <t>2120048</t>
  </si>
  <si>
    <t>386/3263</t>
  </si>
  <si>
    <t>Winner dát.Micro-USB kábel 1m-1 ks, WINNER dát.Micro USB káb. 2m -1 ks</t>
  </si>
  <si>
    <t>35739487</t>
  </si>
  <si>
    <t>NAY a.s.</t>
  </si>
  <si>
    <t>FA220002</t>
  </si>
  <si>
    <t>050220020</t>
  </si>
  <si>
    <t>Spotreba energie  v priestoroch podľa Zmluvy za obdobie 2/2022</t>
  </si>
  <si>
    <t>FA220001</t>
  </si>
  <si>
    <t>050220019</t>
  </si>
  <si>
    <t>Prenájom kancelárskych priestorov na základe Zmluvy o nájme nebytových priestorov č.12-2021 za obdobie 2/2022</t>
  </si>
  <si>
    <t>FA220005</t>
  </si>
  <si>
    <t>8297518152</t>
  </si>
  <si>
    <t>Mobilinternet za obdobie 8.12.2021-7.1.2022</t>
  </si>
  <si>
    <t>OZ2120049</t>
  </si>
  <si>
    <t>2120049</t>
  </si>
  <si>
    <t>Odoslanie zmluvy na MŠ SR-poštovné poplatky</t>
  </si>
  <si>
    <t>B0012022</t>
  </si>
  <si>
    <t>012022</t>
  </si>
  <si>
    <t>FA210094</t>
  </si>
  <si>
    <t>20220-01</t>
  </si>
  <si>
    <t>Zmluva SSA za 12/2021</t>
  </si>
  <si>
    <t>OZ2120046</t>
  </si>
  <si>
    <t>2120046</t>
  </si>
  <si>
    <t xml:space="preserve">Jednanie so zástupcami WBSC Europe, a Českou softbalovou asociáciou, Praha 3.-5.12.2021/cestovné náhrady </t>
  </si>
  <si>
    <t>FA220006</t>
  </si>
  <si>
    <t>22063</t>
  </si>
  <si>
    <t>Členský poplatok na rok 2022</t>
  </si>
  <si>
    <t>WBSC EUROPE</t>
  </si>
  <si>
    <t>FA210095</t>
  </si>
  <si>
    <t>0475/2021</t>
  </si>
  <si>
    <t>Doručovateľský servis v zmysle mandátnej zmluvy za 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</si>
</sst>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1273704</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655637</xdr:colOff>
      <xdr:row>14</xdr:row>
      <xdr:rowOff>4764</xdr:rowOff>
    </xdr:from>
    <xdr:to>
      <xdr:col>4</xdr:col>
      <xdr:colOff>509774</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1273704</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674687</xdr:colOff>
      <xdr:row>13</xdr:row>
      <xdr:rowOff>547689</xdr:rowOff>
    </xdr:from>
    <xdr:to>
      <xdr:col>4</xdr:col>
      <xdr:colOff>433517</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344559</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418" priority="7" stopIfTrue="1">
      <formula>$A8&lt;&gt;""</formula>
    </cfRule>
  </conditionalFormatting>
  <conditionalFormatting sqref="D2884:D2911 D8:H2883">
    <cfRule type="expression" dxfId="417" priority="6" stopIfTrue="1">
      <formula>$A8&lt;&gt;""</formula>
    </cfRule>
  </conditionalFormatting>
  <conditionalFormatting sqref="A8:A2911">
    <cfRule type="expression" dxfId="416" priority="5" stopIfTrue="1">
      <formula>$A8&lt;&gt;""</formula>
    </cfRule>
  </conditionalFormatting>
  <conditionalFormatting sqref="B2884:C2886">
    <cfRule type="expression" dxfId="415" priority="4" stopIfTrue="1">
      <formula>$A2884&lt;&gt;""</formula>
    </cfRule>
  </conditionalFormatting>
  <conditionalFormatting sqref="D2884:H2886">
    <cfRule type="expression" dxfId="414" priority="3" stopIfTrue="1">
      <formula>$A2884&lt;&gt;""</formula>
    </cfRule>
  </conditionalFormatting>
  <conditionalFormatting sqref="A2884:A2886">
    <cfRule type="expression" dxfId="413" priority="2" stopIfTrue="1">
      <formula>$A2884&lt;&gt;""</formula>
    </cfRule>
  </conditionalFormatting>
  <conditionalFormatting sqref="I8:I76">
    <cfRule type="expression" dxfId="412"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44227</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28"/>
  <sheetViews>
    <sheetView tabSelected="1" topLeftCell="A267" zoomScaleNormal="100" workbookViewId="0">
      <selection activeCell="C292" sqref="C292"/>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IF(ROW()&lt;=B$3,SUMIF(A$107:A$10070,A1,H$107:H$10070),"")</f>
        <v>51509.039999999994</v>
      </c>
      <c r="I1" s="305">
        <f t="shared" ref="I1:I32" si="1">IF(ROW()&lt;=B$3,SUMIFS(H$103:H$50070,A$103:A$50070,J1,I$103:I$50070,K1),"")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IF(ROW()&lt;=B$3,SUMIF(A$107:A$10070,A33,H$107:H$10070),"")</f>
        <v/>
      </c>
      <c r="I33" s="305" t="str">
        <f t="shared" ref="I33:I64" si="4">IF(ROW()&lt;=B$3,SUMIFS(H$103:H$50070,A$103:A$50070,J33,I$103:I$50070,K33),"")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IF(ROW()&lt;=B$3,SUMIF(A$107:A$10070,A65,H$107:H$10070),"")</f>
        <v/>
      </c>
      <c r="I65" s="305" t="str">
        <f t="shared" ref="I65:I94" si="6">IF(ROW()&lt;=B$3,SUMIFS(H$103:H$50070,A$103:A$50070,J65,I$103:I$50070,K65),"")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6.1" customHeight="1"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1830</v>
      </c>
      <c r="F110" s="16" t="s">
        <v>1723</v>
      </c>
      <c r="G110" s="16" t="s">
        <v>1724</v>
      </c>
      <c r="H110" s="17">
        <v>58.01</v>
      </c>
      <c r="I110" s="102">
        <v>4</v>
      </c>
      <c r="J110" s="121"/>
    </row>
    <row r="111" spans="1:24" ht="12.75" x14ac:dyDescent="0.2">
      <c r="A111" s="16" t="s">
        <v>1709</v>
      </c>
      <c r="B111" s="16" t="s">
        <v>1725</v>
      </c>
      <c r="C111" s="16" t="s">
        <v>1726</v>
      </c>
      <c r="D111" s="19">
        <v>44292</v>
      </c>
      <c r="E111" s="16" t="s">
        <v>1727</v>
      </c>
      <c r="F111" s="16" t="s">
        <v>1728</v>
      </c>
      <c r="G111" s="16" t="s">
        <v>1729</v>
      </c>
      <c r="H111" s="17">
        <v>20.5</v>
      </c>
      <c r="I111" s="102">
        <v>4</v>
      </c>
      <c r="J111" s="121"/>
    </row>
    <row r="112" spans="1:24" ht="12.75" x14ac:dyDescent="0.2">
      <c r="A112" s="16" t="s">
        <v>1709</v>
      </c>
      <c r="B112" s="16" t="s">
        <v>1730</v>
      </c>
      <c r="C112" s="16" t="s">
        <v>1731</v>
      </c>
      <c r="D112" s="19">
        <v>44309</v>
      </c>
      <c r="E112" s="16" t="s">
        <v>1732</v>
      </c>
      <c r="F112" s="16" t="s">
        <v>1728</v>
      </c>
      <c r="G112" s="16" t="s">
        <v>1729</v>
      </c>
      <c r="H112" s="17">
        <v>20.5</v>
      </c>
      <c r="I112" s="102">
        <v>4</v>
      </c>
      <c r="J112" s="121"/>
    </row>
    <row r="113" spans="1:10" ht="22.5" x14ac:dyDescent="0.2">
      <c r="A113" s="16" t="s">
        <v>1709</v>
      </c>
      <c r="B113" s="16" t="s">
        <v>1733</v>
      </c>
      <c r="C113" s="16" t="s">
        <v>1734</v>
      </c>
      <c r="D113" s="19">
        <v>44292</v>
      </c>
      <c r="E113" s="16" t="s">
        <v>1735</v>
      </c>
      <c r="F113" s="16" t="s">
        <v>1736</v>
      </c>
      <c r="G113" s="16" t="s">
        <v>1737</v>
      </c>
      <c r="H113" s="17">
        <v>24</v>
      </c>
      <c r="I113" s="102">
        <v>4</v>
      </c>
      <c r="J113" s="121"/>
    </row>
    <row r="114" spans="1:10" ht="22.5" x14ac:dyDescent="0.2">
      <c r="A114" s="16" t="s">
        <v>1709</v>
      </c>
      <c r="B114" s="16" t="s">
        <v>1738</v>
      </c>
      <c r="C114" s="16" t="s">
        <v>1739</v>
      </c>
      <c r="D114" s="19">
        <v>44309</v>
      </c>
      <c r="E114" s="16" t="s">
        <v>1740</v>
      </c>
      <c r="F114" s="16" t="s">
        <v>1736</v>
      </c>
      <c r="G114" s="16" t="s">
        <v>1737</v>
      </c>
      <c r="H114" s="17">
        <v>24</v>
      </c>
      <c r="I114" s="102">
        <v>4</v>
      </c>
      <c r="J114" s="121"/>
    </row>
    <row r="115" spans="1:10" ht="12.75" x14ac:dyDescent="0.2">
      <c r="A115" s="16" t="s">
        <v>1709</v>
      </c>
      <c r="B115" s="16" t="s">
        <v>1741</v>
      </c>
      <c r="C115" s="16" t="s">
        <v>1742</v>
      </c>
      <c r="D115" s="19">
        <v>44292</v>
      </c>
      <c r="E115" s="16" t="s">
        <v>1743</v>
      </c>
      <c r="F115" s="16" t="s">
        <v>1744</v>
      </c>
      <c r="G115" s="16" t="s">
        <v>1745</v>
      </c>
      <c r="H115" s="17">
        <v>150</v>
      </c>
      <c r="I115" s="102">
        <v>4</v>
      </c>
      <c r="J115" s="121"/>
    </row>
    <row r="116" spans="1:10" ht="12.75" x14ac:dyDescent="0.2">
      <c r="A116" s="16" t="s">
        <v>1709</v>
      </c>
      <c r="B116" s="16" t="s">
        <v>1746</v>
      </c>
      <c r="C116" s="16" t="s">
        <v>1747</v>
      </c>
      <c r="D116" s="19">
        <v>44287</v>
      </c>
      <c r="E116" s="16" t="s">
        <v>1712</v>
      </c>
      <c r="F116" s="16" t="s">
        <v>1713</v>
      </c>
      <c r="G116" s="16" t="s">
        <v>1714</v>
      </c>
      <c r="H116" s="17">
        <v>1.95</v>
      </c>
      <c r="I116" s="102">
        <v>4</v>
      </c>
      <c r="J116" s="121"/>
    </row>
    <row r="117" spans="1:10" ht="12.75" x14ac:dyDescent="0.2">
      <c r="A117" s="16" t="s">
        <v>1709</v>
      </c>
      <c r="B117" s="16" t="s">
        <v>1746</v>
      </c>
      <c r="C117" s="16" t="s">
        <v>1747</v>
      </c>
      <c r="D117" s="19">
        <v>44316</v>
      </c>
      <c r="E117" s="16" t="s">
        <v>1715</v>
      </c>
      <c r="F117" s="16" t="s">
        <v>1713</v>
      </c>
      <c r="G117" s="16" t="s">
        <v>1714</v>
      </c>
      <c r="H117" s="17">
        <v>11</v>
      </c>
      <c r="I117" s="102">
        <v>4</v>
      </c>
      <c r="J117" s="121"/>
    </row>
    <row r="118" spans="1:10" ht="12.75" x14ac:dyDescent="0.2">
      <c r="A118" s="16" t="s">
        <v>1709</v>
      </c>
      <c r="B118" s="16" t="s">
        <v>1746</v>
      </c>
      <c r="C118" s="16" t="s">
        <v>1747</v>
      </c>
      <c r="D118" s="19">
        <v>44316</v>
      </c>
      <c r="E118" s="16" t="s">
        <v>1748</v>
      </c>
      <c r="F118" s="16" t="s">
        <v>1713</v>
      </c>
      <c r="G118" s="16" t="s">
        <v>1714</v>
      </c>
      <c r="H118" s="17">
        <v>0.6</v>
      </c>
      <c r="I118" s="102">
        <v>4</v>
      </c>
      <c r="J118" s="121"/>
    </row>
    <row r="119" spans="1:10" ht="22.5" x14ac:dyDescent="0.2">
      <c r="A119" s="16" t="s">
        <v>1709</v>
      </c>
      <c r="B119" s="16" t="s">
        <v>1749</v>
      </c>
      <c r="C119" s="16" t="s">
        <v>1750</v>
      </c>
      <c r="D119" s="19">
        <v>44292</v>
      </c>
      <c r="E119" s="16" t="s">
        <v>1751</v>
      </c>
      <c r="F119" s="16" t="s">
        <v>1752</v>
      </c>
      <c r="G119" s="16" t="s">
        <v>1753</v>
      </c>
      <c r="H119" s="17">
        <v>554</v>
      </c>
      <c r="I119" s="102">
        <v>3</v>
      </c>
      <c r="J119" s="121"/>
    </row>
    <row r="120" spans="1:10" ht="22.5" x14ac:dyDescent="0.2">
      <c r="A120" s="16" t="s">
        <v>1709</v>
      </c>
      <c r="B120" s="16" t="s">
        <v>1754</v>
      </c>
      <c r="C120" s="16" t="s">
        <v>1755</v>
      </c>
      <c r="D120" s="19">
        <v>44326</v>
      </c>
      <c r="E120" s="16" t="s">
        <v>1831</v>
      </c>
      <c r="F120" s="16" t="s">
        <v>1723</v>
      </c>
      <c r="G120" s="16" t="s">
        <v>1724</v>
      </c>
      <c r="H120" s="17">
        <v>58.01</v>
      </c>
      <c r="I120" s="102">
        <v>4</v>
      </c>
      <c r="J120" s="121"/>
    </row>
    <row r="121" spans="1:10" ht="12.75" x14ac:dyDescent="0.2">
      <c r="A121" s="16" t="s">
        <v>1709</v>
      </c>
      <c r="B121" s="16" t="s">
        <v>1756</v>
      </c>
      <c r="C121" s="16" t="s">
        <v>1757</v>
      </c>
      <c r="D121" s="19">
        <v>44337</v>
      </c>
      <c r="E121" s="16" t="s">
        <v>1758</v>
      </c>
      <c r="F121" s="16" t="s">
        <v>1728</v>
      </c>
      <c r="G121" s="16" t="s">
        <v>1729</v>
      </c>
      <c r="H121" s="17">
        <v>20.5</v>
      </c>
      <c r="I121" s="102">
        <v>4</v>
      </c>
      <c r="J121" s="121"/>
    </row>
    <row r="122" spans="1:10" ht="12.75" x14ac:dyDescent="0.2">
      <c r="A122" s="16" t="s">
        <v>1709</v>
      </c>
      <c r="B122" s="16" t="s">
        <v>1759</v>
      </c>
      <c r="C122" s="16" t="s">
        <v>1760</v>
      </c>
      <c r="D122" s="19">
        <v>44320</v>
      </c>
      <c r="E122" s="16" t="s">
        <v>1761</v>
      </c>
      <c r="F122" s="16" t="s">
        <v>1744</v>
      </c>
      <c r="G122" s="16" t="s">
        <v>1745</v>
      </c>
      <c r="H122" s="17">
        <v>150</v>
      </c>
      <c r="I122" s="102">
        <v>4</v>
      </c>
      <c r="J122" s="121"/>
    </row>
    <row r="123" spans="1:10" ht="12.75" x14ac:dyDescent="0.2">
      <c r="A123" s="16" t="s">
        <v>1709</v>
      </c>
      <c r="B123" s="16" t="s">
        <v>1762</v>
      </c>
      <c r="C123" s="16" t="s">
        <v>1763</v>
      </c>
      <c r="D123" s="19">
        <v>44319</v>
      </c>
      <c r="E123" s="16" t="s">
        <v>1712</v>
      </c>
      <c r="F123" s="16" t="s">
        <v>1713</v>
      </c>
      <c r="G123" s="16" t="s">
        <v>1714</v>
      </c>
      <c r="H123" s="17">
        <v>1.35</v>
      </c>
      <c r="I123" s="102">
        <v>4</v>
      </c>
      <c r="J123" s="121"/>
    </row>
    <row r="124" spans="1:10" ht="12.75" x14ac:dyDescent="0.2">
      <c r="A124" s="16" t="s">
        <v>1709</v>
      </c>
      <c r="B124" s="16" t="s">
        <v>1762</v>
      </c>
      <c r="C124" s="16" t="s">
        <v>1763</v>
      </c>
      <c r="D124" s="19">
        <v>44347</v>
      </c>
      <c r="E124" s="16" t="s">
        <v>1715</v>
      </c>
      <c r="F124" s="16" t="s">
        <v>1713</v>
      </c>
      <c r="G124" s="16" t="s">
        <v>1714</v>
      </c>
      <c r="H124" s="17">
        <v>11</v>
      </c>
      <c r="I124" s="102">
        <v>4</v>
      </c>
      <c r="J124" s="121"/>
    </row>
    <row r="125" spans="1:10" ht="12.75" x14ac:dyDescent="0.2">
      <c r="A125" s="16" t="s">
        <v>1709</v>
      </c>
      <c r="B125" s="16" t="s">
        <v>1762</v>
      </c>
      <c r="C125" s="16" t="s">
        <v>1763</v>
      </c>
      <c r="D125" s="19">
        <v>44347</v>
      </c>
      <c r="E125" s="16" t="s">
        <v>1764</v>
      </c>
      <c r="F125" s="16" t="s">
        <v>1713</v>
      </c>
      <c r="G125" s="16" t="s">
        <v>1714</v>
      </c>
      <c r="H125" s="17">
        <v>0.6</v>
      </c>
      <c r="I125" s="102">
        <v>4</v>
      </c>
      <c r="J125" s="121"/>
    </row>
    <row r="126" spans="1:10" ht="22.5" x14ac:dyDescent="0.2">
      <c r="A126" s="16" t="s">
        <v>1709</v>
      </c>
      <c r="B126" s="16" t="s">
        <v>1765</v>
      </c>
      <c r="C126" s="16" t="s">
        <v>1766</v>
      </c>
      <c r="D126" s="19">
        <v>44320</v>
      </c>
      <c r="E126" s="16" t="s">
        <v>1767</v>
      </c>
      <c r="F126" s="16" t="s">
        <v>1752</v>
      </c>
      <c r="G126" s="16" t="s">
        <v>1753</v>
      </c>
      <c r="H126" s="17">
        <v>554</v>
      </c>
      <c r="I126" s="102">
        <v>3</v>
      </c>
      <c r="J126" s="121"/>
    </row>
    <row r="127" spans="1:10" ht="22.5" x14ac:dyDescent="0.2">
      <c r="A127" s="16" t="s">
        <v>1709</v>
      </c>
      <c r="B127" s="16" t="s">
        <v>1855</v>
      </c>
      <c r="C127" s="16" t="s">
        <v>1856</v>
      </c>
      <c r="D127" s="19">
        <v>44347</v>
      </c>
      <c r="E127" s="16" t="s">
        <v>1857</v>
      </c>
      <c r="F127" s="16" t="s">
        <v>1850</v>
      </c>
      <c r="G127" s="16" t="s">
        <v>1851</v>
      </c>
      <c r="H127" s="17">
        <v>13.19</v>
      </c>
      <c r="I127" s="102">
        <v>4</v>
      </c>
      <c r="J127" s="121"/>
    </row>
    <row r="128" spans="1:10" ht="33.75" x14ac:dyDescent="0.2">
      <c r="A128" s="16" t="s">
        <v>1709</v>
      </c>
      <c r="B128" s="16" t="s">
        <v>1858</v>
      </c>
      <c r="C128" s="16" t="s">
        <v>1859</v>
      </c>
      <c r="D128" s="19">
        <v>44384</v>
      </c>
      <c r="E128" s="16" t="s">
        <v>1860</v>
      </c>
      <c r="F128" s="16" t="s">
        <v>1850</v>
      </c>
      <c r="G128" s="16" t="s">
        <v>1851</v>
      </c>
      <c r="H128" s="17">
        <v>0</v>
      </c>
      <c r="I128" s="102">
        <v>4</v>
      </c>
      <c r="J128" s="121"/>
    </row>
    <row r="129" spans="1:10" ht="22.5" x14ac:dyDescent="0.2">
      <c r="A129" s="16" t="s">
        <v>1709</v>
      </c>
      <c r="B129" s="16" t="s">
        <v>1852</v>
      </c>
      <c r="C129" s="16" t="s">
        <v>1853</v>
      </c>
      <c r="D129" s="19">
        <v>44347</v>
      </c>
      <c r="E129" s="16" t="s">
        <v>1854</v>
      </c>
      <c r="F129" s="16" t="s">
        <v>1850</v>
      </c>
      <c r="G129" s="16" t="s">
        <v>1851</v>
      </c>
      <c r="H129" s="17">
        <v>45.5</v>
      </c>
      <c r="I129" s="102">
        <v>4</v>
      </c>
      <c r="J129" s="121"/>
    </row>
    <row r="130" spans="1:10" ht="33.75" x14ac:dyDescent="0.2">
      <c r="A130" s="16" t="s">
        <v>1709</v>
      </c>
      <c r="B130" s="16" t="s">
        <v>1848</v>
      </c>
      <c r="C130" s="16" t="s">
        <v>1849</v>
      </c>
      <c r="D130" s="19">
        <v>44384</v>
      </c>
      <c r="E130" s="16" t="s">
        <v>1861</v>
      </c>
      <c r="F130" s="16" t="s">
        <v>1850</v>
      </c>
      <c r="G130" s="16" t="s">
        <v>1851</v>
      </c>
      <c r="H130" s="17">
        <v>0</v>
      </c>
      <c r="I130" s="102">
        <v>4</v>
      </c>
      <c r="J130" s="121"/>
    </row>
    <row r="131" spans="1:10" ht="22.5" x14ac:dyDescent="0.2">
      <c r="A131" s="16" t="s">
        <v>1709</v>
      </c>
      <c r="B131" s="16" t="s">
        <v>1768</v>
      </c>
      <c r="C131" s="16" t="s">
        <v>1769</v>
      </c>
      <c r="D131" s="19">
        <v>44354</v>
      </c>
      <c r="E131" s="16" t="s">
        <v>1832</v>
      </c>
      <c r="F131" s="16" t="s">
        <v>1723</v>
      </c>
      <c r="G131" s="16" t="s">
        <v>1724</v>
      </c>
      <c r="H131" s="17">
        <v>58.01</v>
      </c>
      <c r="I131" s="102">
        <v>4</v>
      </c>
      <c r="J131" s="121"/>
    </row>
    <row r="132" spans="1:10" ht="33.75" x14ac:dyDescent="0.2">
      <c r="A132" s="16" t="s">
        <v>1709</v>
      </c>
      <c r="B132" s="16" t="s">
        <v>1770</v>
      </c>
      <c r="C132" s="16" t="s">
        <v>1771</v>
      </c>
      <c r="D132" s="19">
        <v>44361</v>
      </c>
      <c r="E132" s="16" t="s">
        <v>1772</v>
      </c>
      <c r="F132" s="16" t="s">
        <v>1773</v>
      </c>
      <c r="G132" s="16" t="s">
        <v>1774</v>
      </c>
      <c r="H132" s="17">
        <v>80</v>
      </c>
      <c r="I132" s="102">
        <v>4</v>
      </c>
      <c r="J132" s="121"/>
    </row>
    <row r="133" spans="1:10" ht="12.75" x14ac:dyDescent="0.2">
      <c r="A133" s="16" t="s">
        <v>1709</v>
      </c>
      <c r="B133" s="16" t="s">
        <v>1775</v>
      </c>
      <c r="C133" s="16" t="s">
        <v>1776</v>
      </c>
      <c r="D133" s="19">
        <v>44369</v>
      </c>
      <c r="E133" s="16" t="s">
        <v>1777</v>
      </c>
      <c r="F133" s="16" t="s">
        <v>1728</v>
      </c>
      <c r="G133" s="16" t="s">
        <v>1729</v>
      </c>
      <c r="H133" s="17">
        <v>20.5</v>
      </c>
      <c r="I133" s="102">
        <v>4</v>
      </c>
      <c r="J133" s="121"/>
    </row>
    <row r="134" spans="1:10" ht="22.5" x14ac:dyDescent="0.2">
      <c r="A134" s="16" t="s">
        <v>1709</v>
      </c>
      <c r="B134" s="16" t="s">
        <v>1778</v>
      </c>
      <c r="C134" s="16" t="s">
        <v>1779</v>
      </c>
      <c r="D134" s="19">
        <v>44354</v>
      </c>
      <c r="E134" s="16" t="s">
        <v>1780</v>
      </c>
      <c r="F134" s="16" t="s">
        <v>1736</v>
      </c>
      <c r="G134" s="16" t="s">
        <v>1737</v>
      </c>
      <c r="H134" s="17">
        <v>24</v>
      </c>
      <c r="I134" s="102">
        <v>4</v>
      </c>
      <c r="J134" s="121"/>
    </row>
    <row r="135" spans="1:10" ht="22.5" x14ac:dyDescent="0.2">
      <c r="A135" s="16" t="s">
        <v>1709</v>
      </c>
      <c r="B135" s="16" t="s">
        <v>1781</v>
      </c>
      <c r="C135" s="16" t="s">
        <v>1782</v>
      </c>
      <c r="D135" s="19">
        <v>44369</v>
      </c>
      <c r="E135" s="16" t="s">
        <v>1783</v>
      </c>
      <c r="F135" s="16" t="s">
        <v>1736</v>
      </c>
      <c r="G135" s="16" t="s">
        <v>1737</v>
      </c>
      <c r="H135" s="17">
        <v>24</v>
      </c>
      <c r="I135" s="102">
        <v>4</v>
      </c>
      <c r="J135" s="121"/>
    </row>
    <row r="136" spans="1:10" ht="12.75" x14ac:dyDescent="0.2">
      <c r="A136" s="16" t="s">
        <v>1709</v>
      </c>
      <c r="B136" s="16" t="s">
        <v>1784</v>
      </c>
      <c r="C136" s="16" t="s">
        <v>1785</v>
      </c>
      <c r="D136" s="19">
        <v>44350</v>
      </c>
      <c r="E136" s="16" t="s">
        <v>1786</v>
      </c>
      <c r="F136" s="16" t="s">
        <v>1744</v>
      </c>
      <c r="G136" s="16" t="s">
        <v>1745</v>
      </c>
      <c r="H136" s="17">
        <v>150</v>
      </c>
      <c r="I136" s="102">
        <v>4</v>
      </c>
      <c r="J136" s="121"/>
    </row>
    <row r="137" spans="1:10" ht="12.75" x14ac:dyDescent="0.2">
      <c r="A137" s="16" t="s">
        <v>1709</v>
      </c>
      <c r="B137" s="16" t="s">
        <v>1787</v>
      </c>
      <c r="C137" s="16" t="s">
        <v>1771</v>
      </c>
      <c r="D137" s="19">
        <v>44348</v>
      </c>
      <c r="E137" s="16" t="s">
        <v>1712</v>
      </c>
      <c r="F137" s="16" t="s">
        <v>1713</v>
      </c>
      <c r="G137" s="16" t="s">
        <v>1714</v>
      </c>
      <c r="H137" s="17">
        <v>0.9</v>
      </c>
      <c r="I137" s="102">
        <v>4</v>
      </c>
      <c r="J137" s="121"/>
    </row>
    <row r="138" spans="1:10" ht="12.75" x14ac:dyDescent="0.2">
      <c r="A138" s="16" t="s">
        <v>1709</v>
      </c>
      <c r="B138" s="16" t="s">
        <v>1787</v>
      </c>
      <c r="C138" s="16" t="s">
        <v>1771</v>
      </c>
      <c r="D138" s="19">
        <v>44362</v>
      </c>
      <c r="E138" s="16" t="s">
        <v>1788</v>
      </c>
      <c r="F138" s="16" t="s">
        <v>1713</v>
      </c>
      <c r="G138" s="16" t="s">
        <v>1714</v>
      </c>
      <c r="H138" s="17">
        <v>10</v>
      </c>
      <c r="I138" s="102">
        <v>4</v>
      </c>
      <c r="J138" s="121"/>
    </row>
    <row r="139" spans="1:10" ht="12.75" x14ac:dyDescent="0.2">
      <c r="A139" s="16" t="s">
        <v>1709</v>
      </c>
      <c r="B139" s="16" t="s">
        <v>1787</v>
      </c>
      <c r="C139" s="16" t="s">
        <v>1771</v>
      </c>
      <c r="D139" s="19">
        <v>44377</v>
      </c>
      <c r="E139" s="16" t="s">
        <v>1715</v>
      </c>
      <c r="F139" s="16" t="s">
        <v>1713</v>
      </c>
      <c r="G139" s="16" t="s">
        <v>1714</v>
      </c>
      <c r="H139" s="17">
        <v>11.6</v>
      </c>
      <c r="I139" s="102">
        <v>4</v>
      </c>
      <c r="J139" s="121"/>
    </row>
    <row r="140" spans="1:10" ht="22.5" x14ac:dyDescent="0.2">
      <c r="A140" s="16" t="s">
        <v>1709</v>
      </c>
      <c r="B140" s="16" t="s">
        <v>1789</v>
      </c>
      <c r="C140" s="16" t="s">
        <v>1790</v>
      </c>
      <c r="D140" s="19">
        <v>44348</v>
      </c>
      <c r="E140" s="16" t="s">
        <v>1791</v>
      </c>
      <c r="F140" s="16" t="s">
        <v>1752</v>
      </c>
      <c r="G140" s="16" t="s">
        <v>1753</v>
      </c>
      <c r="H140" s="17">
        <v>554</v>
      </c>
      <c r="I140" s="102">
        <v>3</v>
      </c>
      <c r="J140" s="121"/>
    </row>
    <row r="141" spans="1:10" ht="146.25" x14ac:dyDescent="0.2">
      <c r="A141" s="16" t="s">
        <v>1709</v>
      </c>
      <c r="B141" s="16"/>
      <c r="C141" s="16"/>
      <c r="D141" s="19"/>
      <c r="E141" s="16" t="s">
        <v>1800</v>
      </c>
      <c r="F141" s="16"/>
      <c r="G141" s="16"/>
      <c r="H141" s="17"/>
      <c r="I141" s="102"/>
      <c r="J141" s="121"/>
    </row>
    <row r="142" spans="1:10" ht="33.75" x14ac:dyDescent="0.2">
      <c r="A142" s="16" t="s">
        <v>1709</v>
      </c>
      <c r="B142" s="16" t="s">
        <v>1917</v>
      </c>
      <c r="C142" s="16" t="s">
        <v>1918</v>
      </c>
      <c r="D142" s="19">
        <v>44354</v>
      </c>
      <c r="E142" s="16" t="s">
        <v>1919</v>
      </c>
      <c r="F142" s="16"/>
      <c r="G142" s="16" t="s">
        <v>1920</v>
      </c>
      <c r="H142" s="17">
        <v>8085</v>
      </c>
      <c r="I142" s="102">
        <v>3</v>
      </c>
      <c r="J142" s="121"/>
    </row>
    <row r="143" spans="1:10" ht="33.75" x14ac:dyDescent="0.2">
      <c r="A143" s="16" t="s">
        <v>1709</v>
      </c>
      <c r="B143" s="16" t="s">
        <v>1921</v>
      </c>
      <c r="C143" s="16" t="s">
        <v>1922</v>
      </c>
      <c r="D143" s="19">
        <v>44438</v>
      </c>
      <c r="E143" s="16" t="s">
        <v>1923</v>
      </c>
      <c r="F143" s="16"/>
      <c r="G143" s="16" t="s">
        <v>1920</v>
      </c>
      <c r="H143" s="17">
        <v>0</v>
      </c>
      <c r="I143" s="102">
        <v>3</v>
      </c>
      <c r="J143" s="121"/>
    </row>
    <row r="144" spans="1:10" ht="12.75" x14ac:dyDescent="0.2">
      <c r="A144" s="16" t="s">
        <v>1709</v>
      </c>
      <c r="B144" s="16" t="s">
        <v>1792</v>
      </c>
      <c r="C144" s="16" t="s">
        <v>1771</v>
      </c>
      <c r="D144" s="19">
        <v>44354</v>
      </c>
      <c r="E144" s="16" t="s">
        <v>1801</v>
      </c>
      <c r="F144" s="16"/>
      <c r="G144" s="16" t="s">
        <v>1793</v>
      </c>
      <c r="H144" s="17">
        <v>137.96</v>
      </c>
      <c r="I144" s="102">
        <v>3</v>
      </c>
      <c r="J144" s="121"/>
    </row>
    <row r="145" spans="1:10" ht="33.75" x14ac:dyDescent="0.2">
      <c r="A145" s="16" t="s">
        <v>1709</v>
      </c>
      <c r="B145" s="16" t="s">
        <v>1798</v>
      </c>
      <c r="C145" s="16" t="s">
        <v>1799</v>
      </c>
      <c r="D145" s="19">
        <v>44369</v>
      </c>
      <c r="E145" s="16" t="s">
        <v>1813</v>
      </c>
      <c r="F145" s="16" t="s">
        <v>1802</v>
      </c>
      <c r="G145" s="16" t="s">
        <v>1803</v>
      </c>
      <c r="H145" s="17">
        <v>504.36</v>
      </c>
      <c r="I145" s="102">
        <v>3</v>
      </c>
      <c r="J145" s="121"/>
    </row>
    <row r="146" spans="1:10" ht="45" x14ac:dyDescent="0.2">
      <c r="A146" s="16" t="s">
        <v>1709</v>
      </c>
      <c r="B146" s="16" t="s">
        <v>1812</v>
      </c>
      <c r="C146" s="16" t="s">
        <v>1817</v>
      </c>
      <c r="D146" s="19">
        <v>44384</v>
      </c>
      <c r="E146" s="16" t="s">
        <v>1814</v>
      </c>
      <c r="F146" s="16" t="s">
        <v>1815</v>
      </c>
      <c r="G146" s="16" t="s">
        <v>1816</v>
      </c>
      <c r="H146" s="17">
        <v>924</v>
      </c>
      <c r="I146" s="102">
        <v>3</v>
      </c>
      <c r="J146" s="121"/>
    </row>
    <row r="147" spans="1:10" ht="22.5" x14ac:dyDescent="0.2">
      <c r="A147" s="16" t="s">
        <v>1709</v>
      </c>
      <c r="B147" s="16" t="s">
        <v>1818</v>
      </c>
      <c r="C147" s="16" t="s">
        <v>1819</v>
      </c>
      <c r="D147" s="19">
        <v>44398</v>
      </c>
      <c r="E147" s="16" t="s">
        <v>1820</v>
      </c>
      <c r="F147" s="16"/>
      <c r="G147" s="16" t="s">
        <v>1821</v>
      </c>
      <c r="H147" s="17">
        <v>375</v>
      </c>
      <c r="I147" s="102">
        <v>3</v>
      </c>
      <c r="J147" s="121"/>
    </row>
    <row r="148" spans="1:10" ht="33.75" x14ac:dyDescent="0.2">
      <c r="A148" s="16" t="s">
        <v>1709</v>
      </c>
      <c r="B148" s="16" t="s">
        <v>1822</v>
      </c>
      <c r="C148" s="16" t="s">
        <v>1823</v>
      </c>
      <c r="D148" s="19">
        <v>44398</v>
      </c>
      <c r="E148" s="16" t="s">
        <v>1824</v>
      </c>
      <c r="F148" s="16" t="s">
        <v>1825</v>
      </c>
      <c r="G148" s="16" t="s">
        <v>1826</v>
      </c>
      <c r="H148" s="17">
        <v>194.1</v>
      </c>
      <c r="I148" s="102">
        <v>3</v>
      </c>
      <c r="J148" s="121"/>
    </row>
    <row r="149" spans="1:10" ht="22.5" x14ac:dyDescent="0.2">
      <c r="A149" s="16" t="s">
        <v>1709</v>
      </c>
      <c r="B149" s="16" t="s">
        <v>1881</v>
      </c>
      <c r="C149" s="16" t="s">
        <v>1882</v>
      </c>
      <c r="D149" s="19">
        <v>44409</v>
      </c>
      <c r="E149" s="16" t="s">
        <v>1883</v>
      </c>
      <c r="F149" s="16"/>
      <c r="G149" s="16" t="s">
        <v>1884</v>
      </c>
      <c r="H149" s="17">
        <v>649.89</v>
      </c>
      <c r="I149" s="102">
        <v>3</v>
      </c>
      <c r="J149" s="121"/>
    </row>
    <row r="150" spans="1:10" ht="22.5" x14ac:dyDescent="0.2">
      <c r="A150" s="16" t="s">
        <v>1709</v>
      </c>
      <c r="B150" s="16" t="s">
        <v>1885</v>
      </c>
      <c r="C150" s="16" t="s">
        <v>1886</v>
      </c>
      <c r="D150" s="19">
        <v>44409</v>
      </c>
      <c r="E150" s="16" t="s">
        <v>1887</v>
      </c>
      <c r="F150" s="16"/>
      <c r="G150" s="16" t="s">
        <v>1888</v>
      </c>
      <c r="H150" s="17">
        <v>40</v>
      </c>
      <c r="I150" s="102">
        <v>3</v>
      </c>
      <c r="J150" s="121"/>
    </row>
    <row r="151" spans="1:10" ht="22.5" x14ac:dyDescent="0.2">
      <c r="A151" s="16" t="s">
        <v>1709</v>
      </c>
      <c r="B151" s="16" t="s">
        <v>1889</v>
      </c>
      <c r="C151" s="16" t="s">
        <v>1890</v>
      </c>
      <c r="D151" s="19">
        <v>44409</v>
      </c>
      <c r="E151" s="16" t="s">
        <v>1891</v>
      </c>
      <c r="F151" s="16"/>
      <c r="G151" s="16" t="s">
        <v>1892</v>
      </c>
      <c r="H151" s="17">
        <v>52</v>
      </c>
      <c r="I151" s="102">
        <v>3</v>
      </c>
      <c r="J151" s="121"/>
    </row>
    <row r="152" spans="1:10" ht="12.75" x14ac:dyDescent="0.2">
      <c r="A152" s="16" t="s">
        <v>1709</v>
      </c>
      <c r="B152" s="16" t="s">
        <v>1896</v>
      </c>
      <c r="C152" s="16" t="s">
        <v>1893</v>
      </c>
      <c r="D152" s="19">
        <v>44409</v>
      </c>
      <c r="E152" s="16" t="s">
        <v>1894</v>
      </c>
      <c r="F152" s="16"/>
      <c r="G152" s="16" t="s">
        <v>1895</v>
      </c>
      <c r="H152" s="17">
        <v>69</v>
      </c>
      <c r="I152" s="102">
        <v>3</v>
      </c>
      <c r="J152" s="121"/>
    </row>
    <row r="153" spans="1:10" ht="12.75" x14ac:dyDescent="0.2">
      <c r="A153" s="16" t="s">
        <v>1709</v>
      </c>
      <c r="B153" s="16" t="s">
        <v>1897</v>
      </c>
      <c r="C153" s="16" t="s">
        <v>1898</v>
      </c>
      <c r="D153" s="19">
        <v>44409</v>
      </c>
      <c r="E153" s="16" t="s">
        <v>1899</v>
      </c>
      <c r="F153" s="16" t="s">
        <v>1900</v>
      </c>
      <c r="G153" s="16" t="s">
        <v>1901</v>
      </c>
      <c r="H153" s="17">
        <v>44.03</v>
      </c>
      <c r="I153" s="102">
        <v>3</v>
      </c>
      <c r="J153" s="121"/>
    </row>
    <row r="154" spans="1:10" ht="12.75" x14ac:dyDescent="0.2">
      <c r="A154" s="16" t="s">
        <v>1709</v>
      </c>
      <c r="B154" s="16" t="s">
        <v>1902</v>
      </c>
      <c r="C154" s="16" t="s">
        <v>1903</v>
      </c>
      <c r="D154" s="19">
        <v>44409</v>
      </c>
      <c r="E154" s="16" t="s">
        <v>1904</v>
      </c>
      <c r="F154" s="16" t="s">
        <v>1905</v>
      </c>
      <c r="G154" s="16" t="s">
        <v>1906</v>
      </c>
      <c r="H154" s="17">
        <v>137.69999999999999</v>
      </c>
      <c r="I154" s="102">
        <v>3</v>
      </c>
      <c r="J154" s="121"/>
    </row>
    <row r="155" spans="1:10" ht="12.75" x14ac:dyDescent="0.2">
      <c r="A155" s="16" t="s">
        <v>1709</v>
      </c>
      <c r="B155" s="16" t="s">
        <v>1907</v>
      </c>
      <c r="C155" s="16" t="s">
        <v>1908</v>
      </c>
      <c r="D155" s="19">
        <v>44409</v>
      </c>
      <c r="E155" s="16" t="s">
        <v>1909</v>
      </c>
      <c r="F155" s="16" t="s">
        <v>1910</v>
      </c>
      <c r="G155" s="16" t="s">
        <v>1911</v>
      </c>
      <c r="H155" s="17">
        <v>83.97</v>
      </c>
      <c r="I155" s="102">
        <v>3</v>
      </c>
      <c r="J155" s="121"/>
    </row>
    <row r="156" spans="1:10" ht="22.5" x14ac:dyDescent="0.2">
      <c r="A156" s="16" t="s">
        <v>1709</v>
      </c>
      <c r="B156" s="16" t="s">
        <v>1912</v>
      </c>
      <c r="C156" s="16" t="s">
        <v>1913</v>
      </c>
      <c r="D156" s="19">
        <v>44409</v>
      </c>
      <c r="E156" s="16" t="s">
        <v>1914</v>
      </c>
      <c r="F156" s="16" t="s">
        <v>1915</v>
      </c>
      <c r="G156" s="16" t="s">
        <v>1916</v>
      </c>
      <c r="H156" s="17">
        <v>214.5</v>
      </c>
      <c r="I156" s="102">
        <v>3</v>
      </c>
      <c r="J156" s="121"/>
    </row>
    <row r="157" spans="1:10" ht="22.5" x14ac:dyDescent="0.2">
      <c r="A157" s="16" t="s">
        <v>1709</v>
      </c>
      <c r="B157" s="16" t="s">
        <v>2174</v>
      </c>
      <c r="C157" s="16" t="s">
        <v>2175</v>
      </c>
      <c r="D157" s="19">
        <v>44579</v>
      </c>
      <c r="E157" s="16" t="s">
        <v>2176</v>
      </c>
      <c r="F157" s="16" t="s">
        <v>2177</v>
      </c>
      <c r="G157" s="16" t="s">
        <v>2178</v>
      </c>
      <c r="H157" s="17">
        <v>519.16</v>
      </c>
      <c r="I157" s="102">
        <v>3</v>
      </c>
      <c r="J157" s="121"/>
    </row>
    <row r="158" spans="1:10" ht="146.25" x14ac:dyDescent="0.2">
      <c r="A158" s="16" t="s">
        <v>1709</v>
      </c>
      <c r="B158" s="16"/>
      <c r="C158" s="16"/>
      <c r="D158" s="19"/>
      <c r="E158" s="16" t="s">
        <v>1804</v>
      </c>
      <c r="F158" s="16"/>
      <c r="G158" s="16"/>
      <c r="H158" s="17"/>
      <c r="I158" s="102"/>
      <c r="J158" s="121"/>
    </row>
    <row r="159" spans="1:10" ht="33.75" x14ac:dyDescent="0.2">
      <c r="A159" s="16" t="s">
        <v>1709</v>
      </c>
      <c r="B159" s="16" t="s">
        <v>1794</v>
      </c>
      <c r="C159" s="16" t="s">
        <v>1795</v>
      </c>
      <c r="D159" s="19">
        <v>44361</v>
      </c>
      <c r="E159" s="16" t="s">
        <v>1924</v>
      </c>
      <c r="F159" s="16" t="s">
        <v>1796</v>
      </c>
      <c r="G159" s="16" t="s">
        <v>1797</v>
      </c>
      <c r="H159" s="17">
        <v>710.48</v>
      </c>
      <c r="I159" s="102">
        <v>3</v>
      </c>
      <c r="J159" s="121"/>
    </row>
    <row r="160" spans="1:10" ht="33.75" x14ac:dyDescent="0.2">
      <c r="A160" s="16" t="s">
        <v>1709</v>
      </c>
      <c r="B160" s="16" t="s">
        <v>1787</v>
      </c>
      <c r="C160" s="16" t="s">
        <v>1771</v>
      </c>
      <c r="D160" s="19">
        <v>44362</v>
      </c>
      <c r="E160" s="16" t="s">
        <v>1925</v>
      </c>
      <c r="F160" s="16" t="s">
        <v>1796</v>
      </c>
      <c r="G160" s="16" t="s">
        <v>1797</v>
      </c>
      <c r="H160" s="17">
        <v>11.11</v>
      </c>
      <c r="I160" s="102">
        <v>3</v>
      </c>
      <c r="J160" s="121"/>
    </row>
    <row r="161" spans="1:10" ht="12.75" x14ac:dyDescent="0.2">
      <c r="A161" s="16" t="s">
        <v>1709</v>
      </c>
      <c r="B161" s="16" t="s">
        <v>1926</v>
      </c>
      <c r="C161" s="16" t="s">
        <v>1927</v>
      </c>
      <c r="D161" s="19">
        <v>44409</v>
      </c>
      <c r="E161" s="16" t="s">
        <v>1928</v>
      </c>
      <c r="F161" s="16"/>
      <c r="G161" s="16" t="s">
        <v>1929</v>
      </c>
      <c r="H161" s="17">
        <v>159</v>
      </c>
      <c r="I161" s="102">
        <v>3</v>
      </c>
      <c r="J161" s="121"/>
    </row>
    <row r="162" spans="1:10" ht="12.75" x14ac:dyDescent="0.2">
      <c r="A162" s="16" t="s">
        <v>1709</v>
      </c>
      <c r="B162" s="16" t="s">
        <v>1930</v>
      </c>
      <c r="C162" s="16" t="s">
        <v>1931</v>
      </c>
      <c r="D162" s="19">
        <v>44409</v>
      </c>
      <c r="E162" s="16" t="s">
        <v>1928</v>
      </c>
      <c r="F162" s="16"/>
      <c r="G162" s="16" t="s">
        <v>1932</v>
      </c>
      <c r="H162" s="17">
        <v>329</v>
      </c>
      <c r="I162" s="102">
        <v>3</v>
      </c>
      <c r="J162" s="121"/>
    </row>
    <row r="163" spans="1:10" ht="12.75" x14ac:dyDescent="0.2">
      <c r="A163" s="16" t="s">
        <v>1709</v>
      </c>
      <c r="B163" s="16" t="s">
        <v>1933</v>
      </c>
      <c r="C163" s="16" t="s">
        <v>1934</v>
      </c>
      <c r="D163" s="19">
        <v>44409</v>
      </c>
      <c r="E163" s="16" t="s">
        <v>1928</v>
      </c>
      <c r="F163" s="16"/>
      <c r="G163" s="16" t="s">
        <v>1935</v>
      </c>
      <c r="H163" s="17">
        <v>142.5</v>
      </c>
      <c r="I163" s="102">
        <v>3</v>
      </c>
      <c r="J163" s="121"/>
    </row>
    <row r="164" spans="1:10" ht="12.75" x14ac:dyDescent="0.2">
      <c r="A164" s="16" t="s">
        <v>1709</v>
      </c>
      <c r="B164" s="16" t="s">
        <v>1936</v>
      </c>
      <c r="C164" s="16" t="s">
        <v>1937</v>
      </c>
      <c r="D164" s="19">
        <v>44409</v>
      </c>
      <c r="E164" s="16" t="s">
        <v>1928</v>
      </c>
      <c r="F164" s="16"/>
      <c r="G164" s="16" t="s">
        <v>1938</v>
      </c>
      <c r="H164" s="17">
        <v>175</v>
      </c>
      <c r="I164" s="102">
        <v>3</v>
      </c>
      <c r="J164" s="121"/>
    </row>
    <row r="165" spans="1:10" ht="12.75" x14ac:dyDescent="0.2">
      <c r="A165" s="16" t="s">
        <v>1709</v>
      </c>
      <c r="B165" s="16" t="s">
        <v>1939</v>
      </c>
      <c r="C165" s="16" t="s">
        <v>1940</v>
      </c>
      <c r="D165" s="19">
        <v>44409</v>
      </c>
      <c r="E165" s="16" t="s">
        <v>1928</v>
      </c>
      <c r="F165" s="16"/>
      <c r="G165" s="16" t="s">
        <v>1941</v>
      </c>
      <c r="H165" s="17">
        <v>173</v>
      </c>
      <c r="I165" s="102">
        <v>3</v>
      </c>
      <c r="J165" s="121"/>
    </row>
    <row r="166" spans="1:10" ht="12.75" x14ac:dyDescent="0.2">
      <c r="A166" s="16" t="s">
        <v>1709</v>
      </c>
      <c r="B166" s="16" t="s">
        <v>1942</v>
      </c>
      <c r="C166" s="16" t="s">
        <v>1943</v>
      </c>
      <c r="D166" s="19">
        <v>44409</v>
      </c>
      <c r="E166" s="16" t="s">
        <v>1928</v>
      </c>
      <c r="F166" s="16"/>
      <c r="G166" s="16" t="s">
        <v>1944</v>
      </c>
      <c r="H166" s="17">
        <v>145</v>
      </c>
      <c r="I166" s="102">
        <v>3</v>
      </c>
      <c r="J166" s="121"/>
    </row>
    <row r="167" spans="1:10" ht="22.5" x14ac:dyDescent="0.2">
      <c r="A167" s="16" t="s">
        <v>1709</v>
      </c>
      <c r="B167" s="16" t="s">
        <v>1945</v>
      </c>
      <c r="C167" s="16" t="s">
        <v>1946</v>
      </c>
      <c r="D167" s="19">
        <v>44438</v>
      </c>
      <c r="E167" s="16" t="s">
        <v>1947</v>
      </c>
      <c r="F167" s="16"/>
      <c r="G167" s="16"/>
      <c r="H167" s="17">
        <v>2520</v>
      </c>
      <c r="I167" s="102">
        <v>3</v>
      </c>
      <c r="J167" s="121"/>
    </row>
    <row r="168" spans="1:10" ht="22.5" x14ac:dyDescent="0.2">
      <c r="A168" s="16" t="s">
        <v>1709</v>
      </c>
      <c r="B168" s="16" t="s">
        <v>1948</v>
      </c>
      <c r="C168" s="16" t="s">
        <v>1949</v>
      </c>
      <c r="D168" s="19">
        <v>44438</v>
      </c>
      <c r="E168" s="16" t="s">
        <v>1950</v>
      </c>
      <c r="F168" s="16" t="s">
        <v>1796</v>
      </c>
      <c r="G168" s="16" t="s">
        <v>1797</v>
      </c>
      <c r="H168" s="17">
        <v>162.46</v>
      </c>
      <c r="I168" s="102">
        <v>3</v>
      </c>
      <c r="J168" s="121"/>
    </row>
    <row r="169" spans="1:10" ht="22.5" x14ac:dyDescent="0.2">
      <c r="A169" s="16" t="s">
        <v>1709</v>
      </c>
      <c r="B169" s="16" t="s">
        <v>1951</v>
      </c>
      <c r="C169" s="16" t="s">
        <v>1952</v>
      </c>
      <c r="D169" s="19">
        <v>44438</v>
      </c>
      <c r="E169" s="16" t="s">
        <v>1953</v>
      </c>
      <c r="F169" s="16"/>
      <c r="G169" s="16"/>
      <c r="H169" s="17">
        <v>1252.8</v>
      </c>
      <c r="I169" s="102">
        <v>3</v>
      </c>
      <c r="J169" s="121"/>
    </row>
    <row r="170" spans="1:10" ht="22.5" x14ac:dyDescent="0.2">
      <c r="A170" s="16" t="s">
        <v>1709</v>
      </c>
      <c r="B170" s="16" t="s">
        <v>1805</v>
      </c>
      <c r="C170" s="16" t="s">
        <v>1806</v>
      </c>
      <c r="D170" s="19">
        <v>44365</v>
      </c>
      <c r="E170" s="16" t="s">
        <v>1807</v>
      </c>
      <c r="F170" s="16" t="s">
        <v>1808</v>
      </c>
      <c r="G170" s="16" t="s">
        <v>1809</v>
      </c>
      <c r="H170" s="17">
        <v>630</v>
      </c>
      <c r="I170" s="102">
        <v>5</v>
      </c>
      <c r="J170" s="121"/>
    </row>
    <row r="171" spans="1:10" ht="22.5" x14ac:dyDescent="0.2">
      <c r="A171" s="16" t="s">
        <v>1709</v>
      </c>
      <c r="B171" s="16" t="s">
        <v>1810</v>
      </c>
      <c r="C171" s="16" t="s">
        <v>1811</v>
      </c>
      <c r="D171" s="19">
        <v>44383</v>
      </c>
      <c r="E171" s="16" t="s">
        <v>1875</v>
      </c>
      <c r="F171" s="16" t="s">
        <v>1752</v>
      </c>
      <c r="G171" s="16" t="s">
        <v>1753</v>
      </c>
      <c r="H171" s="17">
        <v>554</v>
      </c>
      <c r="I171" s="102">
        <v>3</v>
      </c>
      <c r="J171" s="121"/>
    </row>
    <row r="172" spans="1:10" ht="22.5" x14ac:dyDescent="0.2">
      <c r="A172" s="16" t="s">
        <v>1709</v>
      </c>
      <c r="B172" s="16" t="s">
        <v>1827</v>
      </c>
      <c r="C172" s="16" t="s">
        <v>1828</v>
      </c>
      <c r="D172" s="19">
        <v>44398</v>
      </c>
      <c r="E172" s="16" t="s">
        <v>1829</v>
      </c>
      <c r="F172" s="16" t="s">
        <v>1723</v>
      </c>
      <c r="G172" s="16" t="s">
        <v>1724</v>
      </c>
      <c r="H172" s="17">
        <v>58.01</v>
      </c>
      <c r="I172" s="102">
        <v>4</v>
      </c>
      <c r="J172" s="121"/>
    </row>
    <row r="173" spans="1:10" ht="33.75" x14ac:dyDescent="0.2">
      <c r="A173" s="16" t="s">
        <v>1709</v>
      </c>
      <c r="B173" s="16" t="s">
        <v>1834</v>
      </c>
      <c r="C173" s="16" t="s">
        <v>1833</v>
      </c>
      <c r="D173" s="19">
        <v>44378</v>
      </c>
      <c r="E173" s="16" t="s">
        <v>1835</v>
      </c>
      <c r="F173" s="16" t="s">
        <v>1773</v>
      </c>
      <c r="G173" s="16" t="s">
        <v>1774</v>
      </c>
      <c r="H173" s="17">
        <v>80</v>
      </c>
      <c r="I173" s="102">
        <v>4</v>
      </c>
      <c r="J173" s="121"/>
    </row>
    <row r="174" spans="1:10" ht="33.75" x14ac:dyDescent="0.2">
      <c r="A174" s="16" t="s">
        <v>1709</v>
      </c>
      <c r="B174" s="16" t="s">
        <v>1836</v>
      </c>
      <c r="C174" s="16" t="s">
        <v>1837</v>
      </c>
      <c r="D174" s="19">
        <v>44407</v>
      </c>
      <c r="E174" s="16" t="s">
        <v>1838</v>
      </c>
      <c r="F174" s="16" t="s">
        <v>1773</v>
      </c>
      <c r="G174" s="16" t="s">
        <v>1774</v>
      </c>
      <c r="H174" s="17">
        <v>80</v>
      </c>
      <c r="I174" s="102">
        <v>4</v>
      </c>
      <c r="J174" s="121"/>
    </row>
    <row r="175" spans="1:10" ht="12.75" x14ac:dyDescent="0.2">
      <c r="A175" s="16" t="s">
        <v>1709</v>
      </c>
      <c r="B175" s="16" t="s">
        <v>1839</v>
      </c>
      <c r="C175" s="16" t="s">
        <v>1841</v>
      </c>
      <c r="D175" s="19">
        <v>44404</v>
      </c>
      <c r="E175" s="16" t="s">
        <v>1840</v>
      </c>
      <c r="F175" s="16" t="s">
        <v>1728</v>
      </c>
      <c r="G175" s="16" t="s">
        <v>1729</v>
      </c>
      <c r="H175" s="17">
        <v>20.5</v>
      </c>
      <c r="I175" s="102">
        <v>4</v>
      </c>
      <c r="J175" s="121"/>
    </row>
    <row r="176" spans="1:10" ht="22.5" x14ac:dyDescent="0.2">
      <c r="A176" s="16" t="s">
        <v>1709</v>
      </c>
      <c r="B176" s="16" t="s">
        <v>1842</v>
      </c>
      <c r="C176" s="16" t="s">
        <v>1843</v>
      </c>
      <c r="D176" s="19">
        <v>44404</v>
      </c>
      <c r="E176" s="16" t="s">
        <v>1844</v>
      </c>
      <c r="F176" s="16" t="s">
        <v>1736</v>
      </c>
      <c r="G176" s="16" t="s">
        <v>1737</v>
      </c>
      <c r="H176" s="17">
        <v>24</v>
      </c>
      <c r="I176" s="102">
        <v>4</v>
      </c>
      <c r="J176" s="121"/>
    </row>
    <row r="177" spans="1:10" ht="12.75" x14ac:dyDescent="0.2">
      <c r="A177" s="16" t="s">
        <v>1709</v>
      </c>
      <c r="B177" s="16" t="s">
        <v>1845</v>
      </c>
      <c r="C177" s="16" t="s">
        <v>1846</v>
      </c>
      <c r="D177" s="19">
        <v>44379</v>
      </c>
      <c r="E177" s="16" t="s">
        <v>1847</v>
      </c>
      <c r="F177" s="16" t="s">
        <v>1744</v>
      </c>
      <c r="G177" s="16" t="s">
        <v>1745</v>
      </c>
      <c r="H177" s="17">
        <v>150</v>
      </c>
      <c r="I177" s="102">
        <v>4</v>
      </c>
      <c r="J177" s="121"/>
    </row>
    <row r="178" spans="1:10" ht="12.75" x14ac:dyDescent="0.2">
      <c r="A178" s="16" t="s">
        <v>1709</v>
      </c>
      <c r="B178" s="16" t="s">
        <v>1862</v>
      </c>
      <c r="C178" s="16" t="s">
        <v>1863</v>
      </c>
      <c r="D178" s="19">
        <v>44378</v>
      </c>
      <c r="E178" s="16" t="s">
        <v>1712</v>
      </c>
      <c r="F178" s="16" t="s">
        <v>1713</v>
      </c>
      <c r="G178" s="16" t="s">
        <v>1714</v>
      </c>
      <c r="H178" s="17">
        <v>2.5499999999999998</v>
      </c>
      <c r="I178" s="102">
        <v>4</v>
      </c>
      <c r="J178" s="121"/>
    </row>
    <row r="179" spans="1:10" ht="12.75" x14ac:dyDescent="0.2">
      <c r="A179" s="16" t="s">
        <v>1709</v>
      </c>
      <c r="B179" s="16" t="s">
        <v>1862</v>
      </c>
      <c r="C179" s="16" t="s">
        <v>1863</v>
      </c>
      <c r="D179" s="19">
        <v>44408</v>
      </c>
      <c r="E179" s="16" t="s">
        <v>1864</v>
      </c>
      <c r="F179" s="16" t="s">
        <v>1713</v>
      </c>
      <c r="G179" s="16" t="s">
        <v>1714</v>
      </c>
      <c r="H179" s="17">
        <v>11</v>
      </c>
      <c r="I179" s="102">
        <v>4</v>
      </c>
      <c r="J179" s="121"/>
    </row>
    <row r="180" spans="1:10" ht="33.75" x14ac:dyDescent="0.2">
      <c r="A180" s="16" t="s">
        <v>1709</v>
      </c>
      <c r="B180" s="16" t="s">
        <v>1865</v>
      </c>
      <c r="C180" s="16" t="s">
        <v>1866</v>
      </c>
      <c r="D180" s="19">
        <v>44438</v>
      </c>
      <c r="E180" s="16" t="s">
        <v>1867</v>
      </c>
      <c r="F180" s="16"/>
      <c r="G180" s="16" t="s">
        <v>1868</v>
      </c>
      <c r="H180" s="17">
        <v>267.02</v>
      </c>
      <c r="I180" s="102">
        <v>3</v>
      </c>
      <c r="J180" s="121"/>
    </row>
    <row r="181" spans="1:10" ht="22.5" x14ac:dyDescent="0.2">
      <c r="A181" s="16" t="s">
        <v>1709</v>
      </c>
      <c r="B181" s="16" t="s">
        <v>1869</v>
      </c>
      <c r="C181" s="16" t="s">
        <v>1870</v>
      </c>
      <c r="D181" s="19">
        <v>44410</v>
      </c>
      <c r="E181" s="16" t="s">
        <v>1871</v>
      </c>
      <c r="F181" s="16"/>
      <c r="G181" s="16" t="s">
        <v>1872</v>
      </c>
      <c r="H181" s="17">
        <v>800</v>
      </c>
      <c r="I181" s="102">
        <v>3</v>
      </c>
      <c r="J181" s="121"/>
    </row>
    <row r="182" spans="1:10" ht="22.5" x14ac:dyDescent="0.2">
      <c r="A182" s="16" t="s">
        <v>1709</v>
      </c>
      <c r="B182" s="16" t="s">
        <v>1873</v>
      </c>
      <c r="C182" s="16" t="s">
        <v>1874</v>
      </c>
      <c r="D182" s="19">
        <v>44410</v>
      </c>
      <c r="E182" s="16" t="s">
        <v>1876</v>
      </c>
      <c r="F182" s="16" t="s">
        <v>1752</v>
      </c>
      <c r="G182" s="16" t="s">
        <v>1753</v>
      </c>
      <c r="H182" s="17">
        <v>554</v>
      </c>
      <c r="I182" s="102">
        <v>3</v>
      </c>
      <c r="J182" s="121"/>
    </row>
    <row r="183" spans="1:10" ht="135" x14ac:dyDescent="0.2">
      <c r="A183" s="16" t="s">
        <v>1709</v>
      </c>
      <c r="B183" s="16"/>
      <c r="C183" s="16"/>
      <c r="D183" s="19"/>
      <c r="E183" s="16" t="s">
        <v>1877</v>
      </c>
      <c r="F183" s="16"/>
      <c r="G183" s="16"/>
      <c r="H183" s="17"/>
      <c r="I183" s="102"/>
      <c r="J183" s="121"/>
    </row>
    <row r="184" spans="1:10" ht="22.5" x14ac:dyDescent="0.2">
      <c r="A184" s="16" t="s">
        <v>1709</v>
      </c>
      <c r="B184" s="16" t="s">
        <v>1879</v>
      </c>
      <c r="C184" s="16" t="s">
        <v>1878</v>
      </c>
      <c r="D184" s="19">
        <v>44409</v>
      </c>
      <c r="E184" s="16" t="s">
        <v>1880</v>
      </c>
      <c r="F184" s="16"/>
      <c r="G184" s="16"/>
      <c r="H184" s="17">
        <v>1520</v>
      </c>
      <c r="I184" s="102">
        <v>3</v>
      </c>
      <c r="J184" s="121"/>
    </row>
    <row r="185" spans="1:10" ht="22.5" x14ac:dyDescent="0.2">
      <c r="A185" s="16" t="s">
        <v>1709</v>
      </c>
      <c r="B185" s="16" t="s">
        <v>1954</v>
      </c>
      <c r="C185" s="16" t="s">
        <v>1955</v>
      </c>
      <c r="D185" s="19">
        <v>44424</v>
      </c>
      <c r="E185" s="16" t="s">
        <v>1956</v>
      </c>
      <c r="F185" s="16" t="s">
        <v>1723</v>
      </c>
      <c r="G185" s="16" t="s">
        <v>1724</v>
      </c>
      <c r="H185" s="17">
        <v>58.01</v>
      </c>
      <c r="I185" s="102">
        <v>4</v>
      </c>
      <c r="J185" s="121"/>
    </row>
    <row r="186" spans="1:10" ht="12.75" x14ac:dyDescent="0.2">
      <c r="A186" s="16" t="s">
        <v>1709</v>
      </c>
      <c r="B186" s="16" t="s">
        <v>1957</v>
      </c>
      <c r="C186" s="16" t="s">
        <v>1958</v>
      </c>
      <c r="D186" s="19">
        <v>44438</v>
      </c>
      <c r="E186" s="16" t="s">
        <v>1959</v>
      </c>
      <c r="F186" s="16" t="s">
        <v>1960</v>
      </c>
      <c r="G186" s="16" t="s">
        <v>1961</v>
      </c>
      <c r="H186" s="17">
        <v>44.35</v>
      </c>
      <c r="I186" s="102">
        <v>4</v>
      </c>
      <c r="J186" s="121"/>
    </row>
    <row r="187" spans="1:10" ht="33.75" x14ac:dyDescent="0.2">
      <c r="A187" s="16" t="s">
        <v>1709</v>
      </c>
      <c r="B187" s="16" t="s">
        <v>1962</v>
      </c>
      <c r="C187" s="16" t="s">
        <v>1963</v>
      </c>
      <c r="D187" s="19">
        <v>44439</v>
      </c>
      <c r="E187" s="16" t="s">
        <v>1964</v>
      </c>
      <c r="F187" s="16" t="s">
        <v>1773</v>
      </c>
      <c r="G187" s="16" t="s">
        <v>1774</v>
      </c>
      <c r="H187" s="17">
        <v>80</v>
      </c>
      <c r="I187" s="102">
        <v>4</v>
      </c>
      <c r="J187" s="121"/>
    </row>
    <row r="188" spans="1:10" ht="12.75" x14ac:dyDescent="0.2">
      <c r="A188" s="16" t="s">
        <v>1709</v>
      </c>
      <c r="B188" s="16" t="s">
        <v>1965</v>
      </c>
      <c r="C188" s="16" t="s">
        <v>1966</v>
      </c>
      <c r="D188" s="19">
        <v>44425</v>
      </c>
      <c r="E188" s="16" t="s">
        <v>1967</v>
      </c>
      <c r="F188" s="16" t="s">
        <v>1728</v>
      </c>
      <c r="G188" s="16" t="s">
        <v>1729</v>
      </c>
      <c r="H188" s="17">
        <v>20.5</v>
      </c>
      <c r="I188" s="102">
        <v>4</v>
      </c>
      <c r="J188" s="121"/>
    </row>
    <row r="189" spans="1:10" ht="22.5" x14ac:dyDescent="0.2">
      <c r="A189" s="16" t="s">
        <v>1709</v>
      </c>
      <c r="B189" s="16" t="s">
        <v>1968</v>
      </c>
      <c r="C189" s="16" t="s">
        <v>1969</v>
      </c>
      <c r="D189" s="19">
        <v>44438</v>
      </c>
      <c r="E189" s="16" t="s">
        <v>1970</v>
      </c>
      <c r="F189" s="16" t="s">
        <v>1736</v>
      </c>
      <c r="G189" s="16" t="s">
        <v>1737</v>
      </c>
      <c r="H189" s="17">
        <v>24</v>
      </c>
      <c r="I189" s="102">
        <v>4</v>
      </c>
      <c r="J189" s="121"/>
    </row>
    <row r="190" spans="1:10" ht="12.75" x14ac:dyDescent="0.2">
      <c r="A190" s="16" t="s">
        <v>1709</v>
      </c>
      <c r="B190" s="16" t="s">
        <v>1971</v>
      </c>
      <c r="C190" s="16" t="s">
        <v>1972</v>
      </c>
      <c r="D190" s="19">
        <v>44411</v>
      </c>
      <c r="E190" s="16" t="s">
        <v>1973</v>
      </c>
      <c r="F190" s="16" t="s">
        <v>1744</v>
      </c>
      <c r="G190" s="16" t="s">
        <v>1745</v>
      </c>
      <c r="H190" s="17">
        <v>150</v>
      </c>
      <c r="I190" s="102">
        <v>4</v>
      </c>
      <c r="J190" s="121"/>
    </row>
    <row r="191" spans="1:10" ht="22.5" x14ac:dyDescent="0.2">
      <c r="A191" s="16" t="s">
        <v>1709</v>
      </c>
      <c r="B191" s="16" t="s">
        <v>1974</v>
      </c>
      <c r="C191" s="16" t="s">
        <v>1975</v>
      </c>
      <c r="D191" s="19">
        <v>44414</v>
      </c>
      <c r="E191" s="16" t="s">
        <v>1976</v>
      </c>
      <c r="F191" s="16" t="s">
        <v>1850</v>
      </c>
      <c r="G191" s="16" t="s">
        <v>1851</v>
      </c>
      <c r="H191" s="17">
        <v>14.59</v>
      </c>
      <c r="I191" s="102">
        <v>4</v>
      </c>
      <c r="J191" s="121"/>
    </row>
    <row r="192" spans="1:10" ht="22.5" x14ac:dyDescent="0.2">
      <c r="A192" s="16" t="s">
        <v>1709</v>
      </c>
      <c r="B192" s="16" t="s">
        <v>1977</v>
      </c>
      <c r="C192" s="16" t="s">
        <v>1978</v>
      </c>
      <c r="D192" s="19">
        <v>44438</v>
      </c>
      <c r="E192" s="16" t="s">
        <v>1979</v>
      </c>
      <c r="F192" s="16" t="s">
        <v>1980</v>
      </c>
      <c r="G192" s="16" t="s">
        <v>1981</v>
      </c>
      <c r="H192" s="17">
        <v>1200</v>
      </c>
      <c r="I192" s="102">
        <v>4</v>
      </c>
      <c r="J192" s="121"/>
    </row>
    <row r="193" spans="1:10" ht="12.75" x14ac:dyDescent="0.2">
      <c r="A193" s="16" t="s">
        <v>1709</v>
      </c>
      <c r="B193" s="16" t="s">
        <v>1982</v>
      </c>
      <c r="C193" s="16" t="s">
        <v>1983</v>
      </c>
      <c r="D193" s="19">
        <v>44411</v>
      </c>
      <c r="E193" s="16" t="s">
        <v>1712</v>
      </c>
      <c r="F193" s="16" t="s">
        <v>1713</v>
      </c>
      <c r="G193" s="16" t="s">
        <v>1714</v>
      </c>
      <c r="H193" s="17">
        <v>1.65</v>
      </c>
      <c r="I193" s="102">
        <v>4</v>
      </c>
      <c r="J193" s="121"/>
    </row>
    <row r="194" spans="1:10" ht="12.75" x14ac:dyDescent="0.2">
      <c r="A194" s="16" t="s">
        <v>1709</v>
      </c>
      <c r="B194" s="16" t="s">
        <v>1982</v>
      </c>
      <c r="C194" s="16" t="s">
        <v>1983</v>
      </c>
      <c r="D194" s="19">
        <v>44439</v>
      </c>
      <c r="E194" s="16" t="s">
        <v>1748</v>
      </c>
      <c r="F194" s="16" t="s">
        <v>1713</v>
      </c>
      <c r="G194" s="16" t="s">
        <v>1714</v>
      </c>
      <c r="H194" s="17">
        <v>0.6</v>
      </c>
      <c r="I194" s="102">
        <v>4</v>
      </c>
      <c r="J194" s="121"/>
    </row>
    <row r="195" spans="1:10" ht="12.75" x14ac:dyDescent="0.2">
      <c r="A195" s="16" t="s">
        <v>1709</v>
      </c>
      <c r="B195" s="16" t="s">
        <v>1982</v>
      </c>
      <c r="C195" s="16" t="s">
        <v>1983</v>
      </c>
      <c r="D195" s="19">
        <v>44439</v>
      </c>
      <c r="E195" s="16" t="s">
        <v>1864</v>
      </c>
      <c r="F195" s="16" t="s">
        <v>1713</v>
      </c>
      <c r="G195" s="16" t="s">
        <v>1714</v>
      </c>
      <c r="H195" s="17">
        <v>11</v>
      </c>
      <c r="I195" s="102">
        <v>4</v>
      </c>
      <c r="J195" s="121"/>
    </row>
    <row r="196" spans="1:10" ht="22.5" x14ac:dyDescent="0.2">
      <c r="A196" s="16" t="s">
        <v>1709</v>
      </c>
      <c r="B196" s="16" t="s">
        <v>1984</v>
      </c>
      <c r="C196" s="16" t="s">
        <v>1985</v>
      </c>
      <c r="D196" s="19">
        <v>44424</v>
      </c>
      <c r="E196" s="16" t="s">
        <v>1986</v>
      </c>
      <c r="F196" s="16" t="s">
        <v>1987</v>
      </c>
      <c r="G196" s="16" t="s">
        <v>1988</v>
      </c>
      <c r="H196" s="17">
        <v>69.5</v>
      </c>
      <c r="I196" s="102">
        <v>5</v>
      </c>
      <c r="J196" s="121"/>
    </row>
    <row r="197" spans="1:10" ht="20.45" customHeight="1" x14ac:dyDescent="0.2">
      <c r="A197" s="16" t="s">
        <v>1709</v>
      </c>
      <c r="B197" s="16" t="s">
        <v>1989</v>
      </c>
      <c r="C197" s="16" t="s">
        <v>1990</v>
      </c>
      <c r="D197" s="19">
        <v>44468</v>
      </c>
      <c r="E197" s="16" t="s">
        <v>2139</v>
      </c>
      <c r="F197" s="16" t="s">
        <v>1723</v>
      </c>
      <c r="G197" s="16" t="s">
        <v>1724</v>
      </c>
      <c r="H197" s="17">
        <v>73.260000000000005</v>
      </c>
      <c r="I197" s="102">
        <v>4</v>
      </c>
      <c r="J197" s="121"/>
    </row>
    <row r="198" spans="1:10" ht="22.5" x14ac:dyDescent="0.2">
      <c r="A198" s="16" t="s">
        <v>1709</v>
      </c>
      <c r="B198" s="16" t="s">
        <v>1991</v>
      </c>
      <c r="C198" s="16" t="s">
        <v>1992</v>
      </c>
      <c r="D198" s="19">
        <v>44445</v>
      </c>
      <c r="E198" s="16" t="s">
        <v>1993</v>
      </c>
      <c r="F198" s="16" t="s">
        <v>1723</v>
      </c>
      <c r="G198" s="16" t="s">
        <v>1724</v>
      </c>
      <c r="H198" s="17">
        <v>58.01</v>
      </c>
      <c r="I198" s="102">
        <v>4</v>
      </c>
      <c r="J198" s="121"/>
    </row>
    <row r="199" spans="1:10" ht="33.75" x14ac:dyDescent="0.2">
      <c r="A199" s="16" t="s">
        <v>1709</v>
      </c>
      <c r="B199" s="16" t="s">
        <v>1994</v>
      </c>
      <c r="C199" s="16" t="s">
        <v>1995</v>
      </c>
      <c r="D199" s="19">
        <v>44468</v>
      </c>
      <c r="E199" s="16" t="s">
        <v>2046</v>
      </c>
      <c r="F199" s="16" t="s">
        <v>1723</v>
      </c>
      <c r="G199" s="16" t="s">
        <v>1724</v>
      </c>
      <c r="H199" s="17">
        <v>183.16</v>
      </c>
      <c r="I199" s="102">
        <v>4</v>
      </c>
      <c r="J199" s="121"/>
    </row>
    <row r="200" spans="1:10" ht="12.75" x14ac:dyDescent="0.2">
      <c r="A200" s="16" t="s">
        <v>1709</v>
      </c>
      <c r="B200" s="16" t="s">
        <v>1997</v>
      </c>
      <c r="C200" s="16" t="s">
        <v>1998</v>
      </c>
      <c r="D200" s="19">
        <v>44459</v>
      </c>
      <c r="E200" s="16" t="s">
        <v>1999</v>
      </c>
      <c r="F200" s="16" t="s">
        <v>1728</v>
      </c>
      <c r="G200" s="16" t="s">
        <v>1729</v>
      </c>
      <c r="H200" s="17">
        <v>20.5</v>
      </c>
      <c r="I200" s="102">
        <v>4</v>
      </c>
      <c r="J200" s="121"/>
    </row>
    <row r="201" spans="1:10" ht="22.5" x14ac:dyDescent="0.2">
      <c r="A201" s="16" t="s">
        <v>1709</v>
      </c>
      <c r="B201" s="16" t="s">
        <v>2000</v>
      </c>
      <c r="C201" s="16" t="s">
        <v>2001</v>
      </c>
      <c r="D201" s="19">
        <v>44459</v>
      </c>
      <c r="E201" s="16" t="s">
        <v>2002</v>
      </c>
      <c r="F201" s="16" t="s">
        <v>1736</v>
      </c>
      <c r="G201" s="16" t="s">
        <v>1737</v>
      </c>
      <c r="H201" s="17">
        <v>24</v>
      </c>
      <c r="I201" s="102">
        <v>4</v>
      </c>
      <c r="J201" s="121"/>
    </row>
    <row r="202" spans="1:10" ht="12.75" x14ac:dyDescent="0.2">
      <c r="A202" s="16" t="s">
        <v>1709</v>
      </c>
      <c r="B202" s="16" t="s">
        <v>2003</v>
      </c>
      <c r="C202" s="16" t="s">
        <v>2004</v>
      </c>
      <c r="D202" s="19">
        <v>44442</v>
      </c>
      <c r="E202" s="16" t="s">
        <v>2005</v>
      </c>
      <c r="F202" s="16" t="s">
        <v>1744</v>
      </c>
      <c r="G202" s="16" t="s">
        <v>1745</v>
      </c>
      <c r="H202" s="17">
        <v>150</v>
      </c>
      <c r="I202" s="102">
        <v>4</v>
      </c>
      <c r="J202" s="121"/>
    </row>
    <row r="203" spans="1:10" ht="12.75" x14ac:dyDescent="0.2">
      <c r="A203" s="16" t="s">
        <v>1709</v>
      </c>
      <c r="B203" s="16" t="s">
        <v>2006</v>
      </c>
      <c r="C203" s="16" t="s">
        <v>2007</v>
      </c>
      <c r="D203" s="19">
        <v>44445</v>
      </c>
      <c r="E203" s="16" t="s">
        <v>2008</v>
      </c>
      <c r="F203" s="16" t="s">
        <v>1980</v>
      </c>
      <c r="G203" s="16" t="s">
        <v>1981</v>
      </c>
      <c r="H203" s="17">
        <v>900</v>
      </c>
      <c r="I203" s="102">
        <v>4</v>
      </c>
      <c r="J203" s="121"/>
    </row>
    <row r="204" spans="1:10" ht="12.75" x14ac:dyDescent="0.2">
      <c r="A204" s="16" t="s">
        <v>1709</v>
      </c>
      <c r="B204" s="16" t="s">
        <v>2009</v>
      </c>
      <c r="C204" s="16" t="s">
        <v>2010</v>
      </c>
      <c r="D204" s="19">
        <v>44441</v>
      </c>
      <c r="E204" s="16" t="s">
        <v>1712</v>
      </c>
      <c r="F204" s="16" t="s">
        <v>1713</v>
      </c>
      <c r="G204" s="16" t="s">
        <v>1714</v>
      </c>
      <c r="H204" s="17">
        <v>1.35</v>
      </c>
      <c r="I204" s="102">
        <v>4</v>
      </c>
      <c r="J204" s="121"/>
    </row>
    <row r="205" spans="1:10" ht="12.75" x14ac:dyDescent="0.2">
      <c r="A205" s="16" t="s">
        <v>1709</v>
      </c>
      <c r="B205" s="16" t="s">
        <v>2009</v>
      </c>
      <c r="C205" s="16" t="s">
        <v>2010</v>
      </c>
      <c r="D205" s="19">
        <v>44469</v>
      </c>
      <c r="E205" s="16" t="s">
        <v>1748</v>
      </c>
      <c r="F205" s="16" t="s">
        <v>1713</v>
      </c>
      <c r="G205" s="16" t="s">
        <v>1714</v>
      </c>
      <c r="H205" s="17">
        <v>0.6</v>
      </c>
      <c r="I205" s="102">
        <v>4</v>
      </c>
      <c r="J205" s="121"/>
    </row>
    <row r="206" spans="1:10" ht="12.75" x14ac:dyDescent="0.2">
      <c r="A206" s="16" t="s">
        <v>1709</v>
      </c>
      <c r="B206" s="16" t="s">
        <v>2009</v>
      </c>
      <c r="C206" s="16" t="s">
        <v>2010</v>
      </c>
      <c r="D206" s="19">
        <v>44469</v>
      </c>
      <c r="E206" s="16" t="s">
        <v>1864</v>
      </c>
      <c r="F206" s="16" t="s">
        <v>1713</v>
      </c>
      <c r="G206" s="16" t="s">
        <v>1714</v>
      </c>
      <c r="H206" s="17">
        <v>11</v>
      </c>
      <c r="I206" s="102">
        <v>4</v>
      </c>
      <c r="J206" s="121"/>
    </row>
    <row r="207" spans="1:10" ht="22.5" x14ac:dyDescent="0.2">
      <c r="A207" s="16" t="s">
        <v>1709</v>
      </c>
      <c r="B207" s="16" t="s">
        <v>2011</v>
      </c>
      <c r="C207" s="16" t="s">
        <v>2012</v>
      </c>
      <c r="D207" s="19">
        <v>44442</v>
      </c>
      <c r="E207" s="16" t="s">
        <v>2013</v>
      </c>
      <c r="F207" s="16" t="s">
        <v>1752</v>
      </c>
      <c r="G207" s="16" t="s">
        <v>1753</v>
      </c>
      <c r="H207" s="17">
        <v>554</v>
      </c>
      <c r="I207" s="102">
        <v>3</v>
      </c>
      <c r="J207" s="121"/>
    </row>
    <row r="208" spans="1:10" ht="12.75" x14ac:dyDescent="0.2">
      <c r="A208" s="16" t="s">
        <v>1709</v>
      </c>
      <c r="B208" s="16" t="s">
        <v>2014</v>
      </c>
      <c r="C208" s="16" t="s">
        <v>2015</v>
      </c>
      <c r="D208" s="19">
        <v>44442</v>
      </c>
      <c r="E208" s="16" t="s">
        <v>2016</v>
      </c>
      <c r="F208" s="16" t="s">
        <v>2017</v>
      </c>
      <c r="G208" s="16" t="s">
        <v>2018</v>
      </c>
      <c r="H208" s="17">
        <v>2000</v>
      </c>
      <c r="I208" s="102">
        <v>3</v>
      </c>
      <c r="J208" s="121"/>
    </row>
    <row r="209" spans="1:10" ht="22.5" x14ac:dyDescent="0.2">
      <c r="A209" s="16" t="s">
        <v>1709</v>
      </c>
      <c r="B209" s="16" t="s">
        <v>2019</v>
      </c>
      <c r="C209" s="16" t="s">
        <v>2020</v>
      </c>
      <c r="D209" s="19">
        <v>44481</v>
      </c>
      <c r="E209" s="16" t="s">
        <v>2021</v>
      </c>
      <c r="F209" s="16" t="s">
        <v>2022</v>
      </c>
      <c r="G209" s="16" t="s">
        <v>2023</v>
      </c>
      <c r="H209" s="17">
        <v>173.09</v>
      </c>
      <c r="I209" s="102">
        <v>3</v>
      </c>
      <c r="J209" s="121"/>
    </row>
    <row r="210" spans="1:10" ht="22.5" x14ac:dyDescent="0.2">
      <c r="A210" s="16" t="s">
        <v>1709</v>
      </c>
      <c r="B210" s="16" t="s">
        <v>2024</v>
      </c>
      <c r="C210" s="16" t="s">
        <v>2025</v>
      </c>
      <c r="D210" s="19">
        <v>44481</v>
      </c>
      <c r="E210" s="16" t="s">
        <v>2026</v>
      </c>
      <c r="F210" s="16" t="s">
        <v>2022</v>
      </c>
      <c r="G210" s="16" t="s">
        <v>2023</v>
      </c>
      <c r="H210" s="17">
        <v>3.23</v>
      </c>
      <c r="I210" s="102">
        <v>3</v>
      </c>
      <c r="J210" s="121"/>
    </row>
    <row r="211" spans="1:10" ht="22.5" x14ac:dyDescent="0.2">
      <c r="A211" s="16" t="s">
        <v>1709</v>
      </c>
      <c r="B211" s="16" t="s">
        <v>2027</v>
      </c>
      <c r="C211" s="16" t="s">
        <v>2028</v>
      </c>
      <c r="D211" s="19">
        <v>44473</v>
      </c>
      <c r="E211" s="16" t="s">
        <v>2029</v>
      </c>
      <c r="F211" s="16" t="s">
        <v>1752</v>
      </c>
      <c r="G211" s="16" t="s">
        <v>1753</v>
      </c>
      <c r="H211" s="17">
        <v>554</v>
      </c>
      <c r="I211" s="102">
        <v>3</v>
      </c>
      <c r="J211" s="121"/>
    </row>
    <row r="212" spans="1:10" ht="12.75" x14ac:dyDescent="0.2">
      <c r="A212" s="16" t="s">
        <v>1709</v>
      </c>
      <c r="B212" s="16" t="s">
        <v>2030</v>
      </c>
      <c r="C212" s="16" t="s">
        <v>2031</v>
      </c>
      <c r="D212" s="19">
        <v>44477</v>
      </c>
      <c r="E212" s="16" t="s">
        <v>1959</v>
      </c>
      <c r="F212" s="16" t="s">
        <v>2032</v>
      </c>
      <c r="G212" s="16" t="s">
        <v>2033</v>
      </c>
      <c r="H212" s="17">
        <v>32.729999999999997</v>
      </c>
      <c r="I212" s="102">
        <v>4</v>
      </c>
      <c r="J212" s="121"/>
    </row>
    <row r="213" spans="1:10" ht="12.75" x14ac:dyDescent="0.2">
      <c r="A213" s="16" t="s">
        <v>1709</v>
      </c>
      <c r="B213" s="16" t="s">
        <v>2034</v>
      </c>
      <c r="C213" s="16" t="s">
        <v>2035</v>
      </c>
      <c r="D213" s="19">
        <v>44477</v>
      </c>
      <c r="E213" s="16" t="s">
        <v>2036</v>
      </c>
      <c r="F213" s="16" t="s">
        <v>2037</v>
      </c>
      <c r="G213" s="16" t="s">
        <v>2038</v>
      </c>
      <c r="H213" s="17">
        <v>35.700000000000003</v>
      </c>
      <c r="I213" s="102">
        <v>4</v>
      </c>
      <c r="J213" s="121"/>
    </row>
    <row r="214" spans="1:10" ht="22.5" x14ac:dyDescent="0.2">
      <c r="A214" s="16" t="s">
        <v>1709</v>
      </c>
      <c r="B214" s="16" t="s">
        <v>2039</v>
      </c>
      <c r="C214" s="16" t="s">
        <v>2040</v>
      </c>
      <c r="D214" s="19">
        <v>44487</v>
      </c>
      <c r="E214" s="16" t="s">
        <v>2140</v>
      </c>
      <c r="F214" s="16" t="s">
        <v>1723</v>
      </c>
      <c r="G214" s="16" t="s">
        <v>1724</v>
      </c>
      <c r="H214" s="17">
        <v>73.260000000000005</v>
      </c>
      <c r="I214" s="102">
        <v>4</v>
      </c>
      <c r="J214" s="121"/>
    </row>
    <row r="215" spans="1:10" ht="22.5" x14ac:dyDescent="0.2">
      <c r="A215" s="16" t="s">
        <v>1709</v>
      </c>
      <c r="B215" s="16" t="s">
        <v>2041</v>
      </c>
      <c r="C215" s="16" t="s">
        <v>2042</v>
      </c>
      <c r="D215" s="19">
        <v>44487</v>
      </c>
      <c r="E215" s="16" t="s">
        <v>1996</v>
      </c>
      <c r="F215" s="16" t="s">
        <v>1723</v>
      </c>
      <c r="G215" s="16" t="s">
        <v>1724</v>
      </c>
      <c r="H215" s="17">
        <v>58.01</v>
      </c>
      <c r="I215" s="102">
        <v>4</v>
      </c>
      <c r="J215" s="121"/>
    </row>
    <row r="216" spans="1:10" ht="33.75" x14ac:dyDescent="0.2">
      <c r="A216" s="16" t="s">
        <v>1709</v>
      </c>
      <c r="B216" s="16" t="s">
        <v>2043</v>
      </c>
      <c r="C216" s="16" t="s">
        <v>2044</v>
      </c>
      <c r="D216" s="19">
        <v>44487</v>
      </c>
      <c r="E216" s="16" t="s">
        <v>2045</v>
      </c>
      <c r="F216" s="16" t="s">
        <v>1723</v>
      </c>
      <c r="G216" s="16" t="s">
        <v>1724</v>
      </c>
      <c r="H216" s="17">
        <v>183.16</v>
      </c>
      <c r="I216" s="102">
        <v>4</v>
      </c>
      <c r="J216" s="121"/>
    </row>
    <row r="217" spans="1:10" ht="33.75" x14ac:dyDescent="0.2">
      <c r="A217" s="16" t="s">
        <v>1709</v>
      </c>
      <c r="B217" s="16" t="s">
        <v>2047</v>
      </c>
      <c r="C217" s="16" t="s">
        <v>2025</v>
      </c>
      <c r="D217" s="19">
        <v>44485</v>
      </c>
      <c r="E217" s="16" t="s">
        <v>2048</v>
      </c>
      <c r="F217" s="16" t="s">
        <v>1773</v>
      </c>
      <c r="G217" s="16" t="s">
        <v>1774</v>
      </c>
      <c r="H217" s="17">
        <v>80</v>
      </c>
      <c r="I217" s="102">
        <v>4</v>
      </c>
      <c r="J217" s="121"/>
    </row>
    <row r="218" spans="1:10" ht="33.75" x14ac:dyDescent="0.2">
      <c r="A218" s="16" t="s">
        <v>1709</v>
      </c>
      <c r="B218" s="16" t="s">
        <v>2049</v>
      </c>
      <c r="C218" s="16" t="s">
        <v>2025</v>
      </c>
      <c r="D218" s="19">
        <v>44498</v>
      </c>
      <c r="E218" s="16" t="s">
        <v>2050</v>
      </c>
      <c r="F218" s="16" t="s">
        <v>1773</v>
      </c>
      <c r="G218" s="16" t="s">
        <v>1774</v>
      </c>
      <c r="H218" s="17">
        <v>80</v>
      </c>
      <c r="I218" s="102">
        <v>4</v>
      </c>
      <c r="J218" s="121"/>
    </row>
    <row r="219" spans="1:10" ht="22.5" x14ac:dyDescent="0.2">
      <c r="A219" s="16" t="s">
        <v>1709</v>
      </c>
      <c r="B219" s="16" t="s">
        <v>2051</v>
      </c>
      <c r="C219" s="16" t="s">
        <v>2052</v>
      </c>
      <c r="D219" s="19">
        <v>44485</v>
      </c>
      <c r="E219" s="16" t="s">
        <v>2053</v>
      </c>
      <c r="F219" s="16" t="s">
        <v>2054</v>
      </c>
      <c r="G219" s="16" t="s">
        <v>2055</v>
      </c>
      <c r="H219" s="17">
        <v>84.99</v>
      </c>
      <c r="I219" s="102">
        <v>4</v>
      </c>
      <c r="J219" s="121"/>
    </row>
    <row r="220" spans="1:10" ht="12.75" x14ac:dyDescent="0.2">
      <c r="A220" s="16" t="s">
        <v>1709</v>
      </c>
      <c r="B220" s="16" t="s">
        <v>2056</v>
      </c>
      <c r="C220" s="16" t="s">
        <v>2057</v>
      </c>
      <c r="D220" s="19">
        <v>44491</v>
      </c>
      <c r="E220" s="16" t="s">
        <v>2058</v>
      </c>
      <c r="F220" s="16" t="s">
        <v>1728</v>
      </c>
      <c r="G220" s="16" t="s">
        <v>1729</v>
      </c>
      <c r="H220" s="17">
        <v>20.5</v>
      </c>
      <c r="I220" s="102">
        <v>4</v>
      </c>
      <c r="J220" s="121"/>
    </row>
    <row r="221" spans="1:10" ht="22.5" x14ac:dyDescent="0.2">
      <c r="A221" s="16" t="s">
        <v>1709</v>
      </c>
      <c r="B221" s="16" t="s">
        <v>2059</v>
      </c>
      <c r="C221" s="16" t="s">
        <v>2060</v>
      </c>
      <c r="D221" s="19">
        <v>44477</v>
      </c>
      <c r="E221" s="16" t="s">
        <v>2061</v>
      </c>
      <c r="F221" s="16" t="s">
        <v>1736</v>
      </c>
      <c r="G221" s="16" t="s">
        <v>1737</v>
      </c>
      <c r="H221" s="17">
        <v>24</v>
      </c>
      <c r="I221" s="102">
        <v>4</v>
      </c>
      <c r="J221" s="121"/>
    </row>
    <row r="222" spans="1:10" ht="12.75" x14ac:dyDescent="0.2">
      <c r="A222" s="16" t="s">
        <v>1709</v>
      </c>
      <c r="B222" s="16" t="s">
        <v>2062</v>
      </c>
      <c r="C222" s="16" t="s">
        <v>2063</v>
      </c>
      <c r="D222" s="19">
        <v>44477</v>
      </c>
      <c r="E222" s="16" t="s">
        <v>2064</v>
      </c>
      <c r="F222" s="16" t="s">
        <v>2065</v>
      </c>
      <c r="G222" s="16" t="s">
        <v>599</v>
      </c>
      <c r="H222" s="17">
        <v>1.85</v>
      </c>
      <c r="I222" s="102">
        <v>4</v>
      </c>
      <c r="J222" s="121"/>
    </row>
    <row r="223" spans="1:10" ht="12.75" x14ac:dyDescent="0.2">
      <c r="A223" s="16" t="s">
        <v>1709</v>
      </c>
      <c r="B223" s="16" t="s">
        <v>2066</v>
      </c>
      <c r="C223" s="16" t="s">
        <v>2067</v>
      </c>
      <c r="D223" s="19">
        <v>44473</v>
      </c>
      <c r="E223" s="16" t="s">
        <v>2068</v>
      </c>
      <c r="F223" s="16" t="s">
        <v>1744</v>
      </c>
      <c r="G223" s="16" t="s">
        <v>1745</v>
      </c>
      <c r="H223" s="17">
        <v>150</v>
      </c>
      <c r="I223" s="102">
        <v>4</v>
      </c>
      <c r="J223" s="121"/>
    </row>
    <row r="224" spans="1:10" ht="12.75" x14ac:dyDescent="0.2">
      <c r="A224" s="16" t="s">
        <v>1709</v>
      </c>
      <c r="B224" s="16" t="s">
        <v>2069</v>
      </c>
      <c r="C224" s="16" t="s">
        <v>2025</v>
      </c>
      <c r="D224" s="19">
        <v>44470</v>
      </c>
      <c r="E224" s="16" t="s">
        <v>1712</v>
      </c>
      <c r="F224" s="16" t="s">
        <v>1713</v>
      </c>
      <c r="G224" s="16" t="s">
        <v>1714</v>
      </c>
      <c r="H224" s="17">
        <v>1.65</v>
      </c>
      <c r="I224" s="102">
        <v>4</v>
      </c>
      <c r="J224" s="121"/>
    </row>
    <row r="225" spans="1:10" ht="12.75" x14ac:dyDescent="0.2">
      <c r="A225" s="16" t="s">
        <v>1709</v>
      </c>
      <c r="B225" s="16" t="s">
        <v>2069</v>
      </c>
      <c r="C225" s="16" t="s">
        <v>2025</v>
      </c>
      <c r="D225" s="19">
        <v>44473</v>
      </c>
      <c r="E225" s="16" t="s">
        <v>1748</v>
      </c>
      <c r="F225" s="16" t="s">
        <v>1713</v>
      </c>
      <c r="G225" s="16" t="s">
        <v>1714</v>
      </c>
      <c r="H225" s="17">
        <v>3.5</v>
      </c>
      <c r="I225" s="102">
        <v>4</v>
      </c>
      <c r="J225" s="121"/>
    </row>
    <row r="226" spans="1:10" ht="12.75" x14ac:dyDescent="0.2">
      <c r="A226" s="16" t="s">
        <v>1709</v>
      </c>
      <c r="B226" s="16" t="s">
        <v>2069</v>
      </c>
      <c r="C226" s="16" t="s">
        <v>2025</v>
      </c>
      <c r="D226" s="19">
        <v>44481</v>
      </c>
      <c r="E226" s="16" t="s">
        <v>1788</v>
      </c>
      <c r="F226" s="16" t="s">
        <v>1713</v>
      </c>
      <c r="G226" s="16" t="s">
        <v>1714</v>
      </c>
      <c r="H226" s="17">
        <v>21.42</v>
      </c>
      <c r="I226" s="102">
        <v>4</v>
      </c>
      <c r="J226" s="121"/>
    </row>
    <row r="227" spans="1:10" ht="12.75" x14ac:dyDescent="0.2">
      <c r="A227" s="16" t="s">
        <v>1709</v>
      </c>
      <c r="B227" s="16" t="s">
        <v>2069</v>
      </c>
      <c r="C227" s="16" t="s">
        <v>2025</v>
      </c>
      <c r="D227" s="19">
        <v>44488</v>
      </c>
      <c r="E227" s="16" t="s">
        <v>1748</v>
      </c>
      <c r="F227" s="16" t="s">
        <v>1713</v>
      </c>
      <c r="G227" s="16" t="s">
        <v>1714</v>
      </c>
      <c r="H227" s="17">
        <v>3.5</v>
      </c>
      <c r="I227" s="102">
        <v>4</v>
      </c>
      <c r="J227" s="121"/>
    </row>
    <row r="228" spans="1:10" ht="12.75" x14ac:dyDescent="0.2">
      <c r="A228" s="16" t="s">
        <v>1709</v>
      </c>
      <c r="B228" s="16" t="s">
        <v>2069</v>
      </c>
      <c r="C228" s="16" t="s">
        <v>2025</v>
      </c>
      <c r="D228" s="19">
        <v>44500</v>
      </c>
      <c r="E228" s="16" t="s">
        <v>1864</v>
      </c>
      <c r="F228" s="16" t="s">
        <v>1713</v>
      </c>
      <c r="G228" s="16" t="s">
        <v>1714</v>
      </c>
      <c r="H228" s="17">
        <v>11</v>
      </c>
      <c r="I228" s="102">
        <v>4</v>
      </c>
      <c r="J228" s="121"/>
    </row>
    <row r="229" spans="1:10" ht="12.75" x14ac:dyDescent="0.2">
      <c r="A229" s="16" t="s">
        <v>1709</v>
      </c>
      <c r="B229" s="16" t="s">
        <v>2070</v>
      </c>
      <c r="C229" s="16" t="s">
        <v>2071</v>
      </c>
      <c r="D229" s="19">
        <v>44477</v>
      </c>
      <c r="E229" s="16" t="s">
        <v>2072</v>
      </c>
      <c r="F229" s="16" t="s">
        <v>2073</v>
      </c>
      <c r="G229" s="16" t="s">
        <v>2074</v>
      </c>
      <c r="H229" s="17">
        <v>160.54</v>
      </c>
      <c r="I229" s="102">
        <v>5</v>
      </c>
      <c r="J229" s="121"/>
    </row>
    <row r="230" spans="1:10" ht="22.5" x14ac:dyDescent="0.2">
      <c r="A230" s="16" t="s">
        <v>1709</v>
      </c>
      <c r="B230" s="16" t="s">
        <v>2075</v>
      </c>
      <c r="C230" s="16" t="s">
        <v>2076</v>
      </c>
      <c r="D230" s="19">
        <v>44502</v>
      </c>
      <c r="E230" s="16" t="s">
        <v>2077</v>
      </c>
      <c r="F230" s="16" t="s">
        <v>1752</v>
      </c>
      <c r="G230" s="16" t="s">
        <v>1753</v>
      </c>
      <c r="H230" s="17">
        <v>554</v>
      </c>
      <c r="I230" s="102">
        <v>3</v>
      </c>
      <c r="J230" s="121"/>
    </row>
    <row r="231" spans="1:10" ht="135" x14ac:dyDescent="0.2">
      <c r="A231" s="16" t="s">
        <v>1709</v>
      </c>
      <c r="B231" s="16"/>
      <c r="C231" s="16"/>
      <c r="D231" s="19"/>
      <c r="E231" s="16" t="s">
        <v>2078</v>
      </c>
      <c r="F231" s="16"/>
      <c r="G231" s="16"/>
      <c r="H231" s="17"/>
      <c r="I231" s="102"/>
      <c r="J231" s="121"/>
    </row>
    <row r="232" spans="1:10" ht="22.5" x14ac:dyDescent="0.2">
      <c r="A232" s="16" t="s">
        <v>1709</v>
      </c>
      <c r="B232" s="16" t="s">
        <v>2079</v>
      </c>
      <c r="C232" s="16" t="s">
        <v>2080</v>
      </c>
      <c r="D232" s="19">
        <v>44501</v>
      </c>
      <c r="E232" s="16" t="s">
        <v>2081</v>
      </c>
      <c r="F232" s="16"/>
      <c r="G232" s="16"/>
      <c r="H232" s="17">
        <v>1118.5</v>
      </c>
      <c r="I232" s="102">
        <v>3</v>
      </c>
      <c r="J232" s="121"/>
    </row>
    <row r="233" spans="1:10" ht="22.5" x14ac:dyDescent="0.2">
      <c r="A233" s="16" t="s">
        <v>1709</v>
      </c>
      <c r="B233" s="16" t="s">
        <v>2082</v>
      </c>
      <c r="C233" s="16" t="s">
        <v>2083</v>
      </c>
      <c r="D233" s="19">
        <v>44518</v>
      </c>
      <c r="E233" s="16" t="s">
        <v>2141</v>
      </c>
      <c r="F233" s="16" t="s">
        <v>1723</v>
      </c>
      <c r="G233" s="16" t="s">
        <v>1724</v>
      </c>
      <c r="H233" s="17">
        <v>73.260000000000005</v>
      </c>
      <c r="I233" s="102">
        <v>4</v>
      </c>
      <c r="J233" s="121"/>
    </row>
    <row r="234" spans="1:10" ht="33.75" x14ac:dyDescent="0.2">
      <c r="A234" s="16" t="s">
        <v>1709</v>
      </c>
      <c r="B234" s="16" t="s">
        <v>2084</v>
      </c>
      <c r="C234" s="16" t="s">
        <v>2085</v>
      </c>
      <c r="D234" s="19">
        <v>44518</v>
      </c>
      <c r="E234" s="16" t="s">
        <v>2086</v>
      </c>
      <c r="F234" s="16" t="s">
        <v>1723</v>
      </c>
      <c r="G234" s="16" t="s">
        <v>1724</v>
      </c>
      <c r="H234" s="17">
        <v>183.16</v>
      </c>
      <c r="I234" s="102">
        <v>4</v>
      </c>
      <c r="J234" s="121"/>
    </row>
    <row r="235" spans="1:10" ht="12.75" x14ac:dyDescent="0.2">
      <c r="A235" s="16" t="s">
        <v>1709</v>
      </c>
      <c r="B235" s="16" t="s">
        <v>2087</v>
      </c>
      <c r="C235" s="16" t="s">
        <v>2088</v>
      </c>
      <c r="D235" s="19">
        <v>44523</v>
      </c>
      <c r="E235" s="16" t="s">
        <v>2089</v>
      </c>
      <c r="F235" s="16" t="s">
        <v>1728</v>
      </c>
      <c r="G235" s="16" t="s">
        <v>1729</v>
      </c>
      <c r="H235" s="17">
        <v>20.5</v>
      </c>
      <c r="I235" s="102">
        <v>4</v>
      </c>
      <c r="J235" s="121"/>
    </row>
    <row r="236" spans="1:10" ht="22.5" x14ac:dyDescent="0.2">
      <c r="A236" s="16" t="s">
        <v>1709</v>
      </c>
      <c r="B236" s="16" t="s">
        <v>2090</v>
      </c>
      <c r="C236" s="16" t="s">
        <v>2091</v>
      </c>
      <c r="D236" s="19">
        <v>44502</v>
      </c>
      <c r="E236" s="16" t="s">
        <v>2092</v>
      </c>
      <c r="F236" s="16" t="s">
        <v>1744</v>
      </c>
      <c r="G236" s="16" t="s">
        <v>1745</v>
      </c>
      <c r="H236" s="17">
        <v>150</v>
      </c>
      <c r="I236" s="102">
        <v>4</v>
      </c>
      <c r="J236" s="121"/>
    </row>
    <row r="237" spans="1:10" ht="12.75" x14ac:dyDescent="0.2">
      <c r="A237" s="16" t="s">
        <v>1709</v>
      </c>
      <c r="B237" s="16" t="s">
        <v>2093</v>
      </c>
      <c r="C237" s="16" t="s">
        <v>1978</v>
      </c>
      <c r="D237" s="19">
        <v>44502</v>
      </c>
      <c r="E237" s="16" t="s">
        <v>1712</v>
      </c>
      <c r="F237" s="16" t="s">
        <v>1713</v>
      </c>
      <c r="G237" s="16" t="s">
        <v>1714</v>
      </c>
      <c r="H237" s="17">
        <v>2.85</v>
      </c>
      <c r="I237" s="102">
        <v>4</v>
      </c>
      <c r="J237" s="121"/>
    </row>
    <row r="238" spans="1:10" ht="12.75" x14ac:dyDescent="0.2">
      <c r="A238" s="16" t="s">
        <v>1709</v>
      </c>
      <c r="B238" s="16" t="s">
        <v>2093</v>
      </c>
      <c r="C238" s="16" t="s">
        <v>1978</v>
      </c>
      <c r="D238" s="19">
        <v>44530</v>
      </c>
      <c r="E238" s="16" t="s">
        <v>2094</v>
      </c>
      <c r="F238" s="16" t="s">
        <v>1713</v>
      </c>
      <c r="G238" s="16" t="s">
        <v>1714</v>
      </c>
      <c r="H238" s="17">
        <v>0.6</v>
      </c>
      <c r="I238" s="102">
        <v>4</v>
      </c>
      <c r="J238" s="121"/>
    </row>
    <row r="239" spans="1:10" ht="12.75" x14ac:dyDescent="0.2">
      <c r="A239" s="16" t="s">
        <v>1709</v>
      </c>
      <c r="B239" s="16" t="s">
        <v>2093</v>
      </c>
      <c r="C239" s="16" t="s">
        <v>1978</v>
      </c>
      <c r="D239" s="19">
        <v>44530</v>
      </c>
      <c r="E239" s="16" t="s">
        <v>1864</v>
      </c>
      <c r="F239" s="16" t="s">
        <v>1713</v>
      </c>
      <c r="G239" s="16" t="s">
        <v>1714</v>
      </c>
      <c r="H239" s="17">
        <v>11</v>
      </c>
      <c r="I239" s="102">
        <v>4</v>
      </c>
      <c r="J239" s="121"/>
    </row>
    <row r="240" spans="1:10" ht="33.75" x14ac:dyDescent="0.2">
      <c r="A240" s="16" t="s">
        <v>1709</v>
      </c>
      <c r="B240" s="16" t="s">
        <v>2095</v>
      </c>
      <c r="C240" s="16" t="s">
        <v>2096</v>
      </c>
      <c r="D240" s="19">
        <v>44545</v>
      </c>
      <c r="E240" s="16" t="s">
        <v>2097</v>
      </c>
      <c r="F240" s="16" t="s">
        <v>2098</v>
      </c>
      <c r="G240" s="16" t="s">
        <v>2099</v>
      </c>
      <c r="H240" s="17">
        <v>908.6</v>
      </c>
      <c r="I240" s="102">
        <v>1</v>
      </c>
      <c r="J240" s="121"/>
    </row>
    <row r="241" spans="1:10" ht="33.75" x14ac:dyDescent="0.2">
      <c r="A241" s="16" t="s">
        <v>1709</v>
      </c>
      <c r="B241" s="16" t="s">
        <v>2100</v>
      </c>
      <c r="C241" s="16" t="s">
        <v>2101</v>
      </c>
      <c r="D241" s="19">
        <v>44545</v>
      </c>
      <c r="E241" s="16" t="s">
        <v>2102</v>
      </c>
      <c r="F241" s="16" t="s">
        <v>2103</v>
      </c>
      <c r="G241" s="16" t="s">
        <v>2104</v>
      </c>
      <c r="H241" s="17">
        <v>908.6</v>
      </c>
      <c r="I241" s="102">
        <v>1</v>
      </c>
      <c r="J241" s="121"/>
    </row>
    <row r="242" spans="1:10" ht="33.75" x14ac:dyDescent="0.2">
      <c r="A242" s="16" t="s">
        <v>1709</v>
      </c>
      <c r="B242" s="16" t="s">
        <v>2105</v>
      </c>
      <c r="C242" s="16" t="s">
        <v>2106</v>
      </c>
      <c r="D242" s="19">
        <v>44545</v>
      </c>
      <c r="E242" s="16" t="s">
        <v>2107</v>
      </c>
      <c r="F242" s="16" t="s">
        <v>2108</v>
      </c>
      <c r="G242" s="16" t="s">
        <v>2109</v>
      </c>
      <c r="H242" s="17">
        <v>2725.7</v>
      </c>
      <c r="I242" s="102">
        <v>1</v>
      </c>
      <c r="J242" s="121"/>
    </row>
    <row r="243" spans="1:10" ht="33.75" x14ac:dyDescent="0.2">
      <c r="A243" s="16" t="s">
        <v>1709</v>
      </c>
      <c r="B243" s="16" t="s">
        <v>2110</v>
      </c>
      <c r="C243" s="16" t="s">
        <v>2111</v>
      </c>
      <c r="D243" s="19">
        <v>44545</v>
      </c>
      <c r="E243" s="16" t="s">
        <v>2112</v>
      </c>
      <c r="F243" s="16" t="s">
        <v>2113</v>
      </c>
      <c r="G243" s="16" t="s">
        <v>2114</v>
      </c>
      <c r="H243" s="17">
        <v>908.6</v>
      </c>
      <c r="I243" s="102">
        <v>1</v>
      </c>
      <c r="J243" s="121"/>
    </row>
    <row r="244" spans="1:10" ht="33.75" x14ac:dyDescent="0.2">
      <c r="A244" s="16" t="s">
        <v>1709</v>
      </c>
      <c r="B244" s="16" t="s">
        <v>2115</v>
      </c>
      <c r="C244" s="16" t="s">
        <v>2116</v>
      </c>
      <c r="D244" s="19">
        <v>44551</v>
      </c>
      <c r="E244" s="16" t="s">
        <v>2117</v>
      </c>
      <c r="F244" s="16" t="s">
        <v>2118</v>
      </c>
      <c r="G244" s="16" t="s">
        <v>2119</v>
      </c>
      <c r="H244" s="17">
        <v>1871.1</v>
      </c>
      <c r="I244" s="102">
        <v>1</v>
      </c>
      <c r="J244" s="121"/>
    </row>
    <row r="245" spans="1:10" ht="45" x14ac:dyDescent="0.2">
      <c r="A245" s="16" t="s">
        <v>1709</v>
      </c>
      <c r="B245" s="16" t="s">
        <v>2120</v>
      </c>
      <c r="C245" s="16" t="s">
        <v>2121</v>
      </c>
      <c r="D245" s="19">
        <v>44553</v>
      </c>
      <c r="E245" s="16" t="s">
        <v>2122</v>
      </c>
      <c r="F245" s="16" t="s">
        <v>2123</v>
      </c>
      <c r="G245" s="16" t="s">
        <v>2124</v>
      </c>
      <c r="H245" s="17">
        <v>908.6</v>
      </c>
      <c r="I245" s="102">
        <v>1</v>
      </c>
      <c r="J245" s="121"/>
    </row>
    <row r="246" spans="1:10" ht="45" x14ac:dyDescent="0.2">
      <c r="A246" s="16" t="s">
        <v>1709</v>
      </c>
      <c r="B246" s="16" t="s">
        <v>2125</v>
      </c>
      <c r="C246" s="16" t="s">
        <v>2126</v>
      </c>
      <c r="D246" s="19">
        <v>44545</v>
      </c>
      <c r="E246" s="16" t="s">
        <v>2127</v>
      </c>
      <c r="F246" s="16" t="s">
        <v>2108</v>
      </c>
      <c r="G246" s="16" t="s">
        <v>2109</v>
      </c>
      <c r="H246" s="17">
        <v>2000</v>
      </c>
      <c r="I246" s="102">
        <v>2</v>
      </c>
      <c r="J246" s="121"/>
    </row>
    <row r="247" spans="1:10" ht="22.5" x14ac:dyDescent="0.2">
      <c r="A247" s="16" t="s">
        <v>1709</v>
      </c>
      <c r="B247" s="16" t="s">
        <v>2128</v>
      </c>
      <c r="C247" s="16" t="s">
        <v>2129</v>
      </c>
      <c r="D247" s="19">
        <v>44550</v>
      </c>
      <c r="E247" s="16" t="s">
        <v>2130</v>
      </c>
      <c r="F247" s="16" t="s">
        <v>2131</v>
      </c>
      <c r="G247" s="16" t="s">
        <v>2132</v>
      </c>
      <c r="H247" s="17">
        <v>203.82</v>
      </c>
      <c r="I247" s="102">
        <v>3</v>
      </c>
      <c r="J247" s="121"/>
    </row>
    <row r="248" spans="1:10" ht="12.75" x14ac:dyDescent="0.2">
      <c r="A248" s="16" t="s">
        <v>1709</v>
      </c>
      <c r="B248" s="16" t="s">
        <v>2133</v>
      </c>
      <c r="C248" s="16" t="s">
        <v>2134</v>
      </c>
      <c r="D248" s="19">
        <v>44531</v>
      </c>
      <c r="E248" s="16" t="s">
        <v>2135</v>
      </c>
      <c r="F248" s="16" t="s">
        <v>1752</v>
      </c>
      <c r="G248" s="16" t="s">
        <v>1753</v>
      </c>
      <c r="H248" s="17">
        <v>554</v>
      </c>
      <c r="I248" s="102">
        <v>3</v>
      </c>
      <c r="J248" s="121"/>
    </row>
    <row r="249" spans="1:10" ht="22.5" x14ac:dyDescent="0.2">
      <c r="A249" s="16" t="s">
        <v>1709</v>
      </c>
      <c r="B249" s="16" t="s">
        <v>2136</v>
      </c>
      <c r="C249" s="16" t="s">
        <v>2137</v>
      </c>
      <c r="D249" s="19">
        <v>44539</v>
      </c>
      <c r="E249" s="16" t="s">
        <v>2138</v>
      </c>
      <c r="F249" s="16" t="s">
        <v>1723</v>
      </c>
      <c r="G249" s="16" t="s">
        <v>1724</v>
      </c>
      <c r="H249" s="17">
        <v>73.260000000000005</v>
      </c>
      <c r="I249" s="102">
        <v>4</v>
      </c>
      <c r="J249" s="121"/>
    </row>
    <row r="250" spans="1:10" ht="33.75" x14ac:dyDescent="0.2">
      <c r="A250" s="16" t="s">
        <v>1709</v>
      </c>
      <c r="B250" s="16" t="s">
        <v>2142</v>
      </c>
      <c r="C250" s="16" t="s">
        <v>2143</v>
      </c>
      <c r="D250" s="19">
        <v>44539</v>
      </c>
      <c r="E250" s="16" t="s">
        <v>2144</v>
      </c>
      <c r="F250" s="16" t="s">
        <v>1723</v>
      </c>
      <c r="G250" s="16" t="s">
        <v>1724</v>
      </c>
      <c r="H250" s="17">
        <v>183.16</v>
      </c>
      <c r="I250" s="102">
        <v>4</v>
      </c>
      <c r="J250" s="121"/>
    </row>
    <row r="251" spans="1:10" ht="33.75" x14ac:dyDescent="0.2">
      <c r="A251" s="16" t="s">
        <v>1709</v>
      </c>
      <c r="B251" s="16" t="s">
        <v>2145</v>
      </c>
      <c r="C251" s="16" t="s">
        <v>2146</v>
      </c>
      <c r="D251" s="19">
        <v>44531</v>
      </c>
      <c r="E251" s="16" t="s">
        <v>2147</v>
      </c>
      <c r="F251" s="16" t="s">
        <v>1773</v>
      </c>
      <c r="G251" s="16" t="s">
        <v>1774</v>
      </c>
      <c r="H251" s="17">
        <v>80</v>
      </c>
      <c r="I251" s="102">
        <v>4</v>
      </c>
      <c r="J251" s="121"/>
    </row>
    <row r="252" spans="1:10" ht="22.5" x14ac:dyDescent="0.2">
      <c r="A252" s="16" t="s">
        <v>1709</v>
      </c>
      <c r="B252" s="16" t="s">
        <v>2148</v>
      </c>
      <c r="C252" s="16" t="s">
        <v>2149</v>
      </c>
      <c r="D252" s="19">
        <v>44531</v>
      </c>
      <c r="E252" s="16" t="s">
        <v>2150</v>
      </c>
      <c r="F252" s="16" t="s">
        <v>1736</v>
      </c>
      <c r="G252" s="16" t="s">
        <v>1737</v>
      </c>
      <c r="H252" s="17">
        <v>24</v>
      </c>
      <c r="I252" s="102">
        <v>4</v>
      </c>
      <c r="J252" s="121"/>
    </row>
    <row r="253" spans="1:10" ht="22.5" x14ac:dyDescent="0.2">
      <c r="A253" s="16" t="s">
        <v>1709</v>
      </c>
      <c r="B253" s="16" t="s">
        <v>2151</v>
      </c>
      <c r="C253" s="16" t="s">
        <v>2152</v>
      </c>
      <c r="D253" s="19">
        <v>44531</v>
      </c>
      <c r="E253" s="16" t="s">
        <v>2153</v>
      </c>
      <c r="F253" s="16" t="s">
        <v>1744</v>
      </c>
      <c r="G253" s="16" t="s">
        <v>1745</v>
      </c>
      <c r="H253" s="17">
        <v>150</v>
      </c>
      <c r="I253" s="102">
        <v>4</v>
      </c>
      <c r="J253" s="121"/>
    </row>
    <row r="254" spans="1:10" ht="22.5" x14ac:dyDescent="0.2">
      <c r="A254" s="16" t="s">
        <v>1709</v>
      </c>
      <c r="B254" s="16" t="s">
        <v>2154</v>
      </c>
      <c r="C254" s="16" t="s">
        <v>2155</v>
      </c>
      <c r="D254" s="19">
        <v>44532</v>
      </c>
      <c r="E254" s="16" t="s">
        <v>2156</v>
      </c>
      <c r="F254" s="16" t="s">
        <v>1744</v>
      </c>
      <c r="G254" s="16" t="s">
        <v>1745</v>
      </c>
      <c r="H254" s="17">
        <v>150</v>
      </c>
      <c r="I254" s="102">
        <v>4</v>
      </c>
      <c r="J254" s="121"/>
    </row>
    <row r="255" spans="1:10" ht="12.75" x14ac:dyDescent="0.2">
      <c r="A255" s="16" t="s">
        <v>1709</v>
      </c>
      <c r="B255" s="16" t="s">
        <v>2157</v>
      </c>
      <c r="C255" s="16" t="s">
        <v>2158</v>
      </c>
      <c r="D255" s="19">
        <v>44551</v>
      </c>
      <c r="E255" s="16" t="s">
        <v>2159</v>
      </c>
      <c r="F255" s="16" t="s">
        <v>1728</v>
      </c>
      <c r="G255" s="16" t="s">
        <v>1729</v>
      </c>
      <c r="H255" s="17">
        <v>20.5</v>
      </c>
      <c r="I255" s="102">
        <v>4</v>
      </c>
      <c r="J255" s="121"/>
    </row>
    <row r="256" spans="1:10" ht="22.5" x14ac:dyDescent="0.2">
      <c r="A256" s="16" t="s">
        <v>1709</v>
      </c>
      <c r="B256" s="16" t="s">
        <v>2160</v>
      </c>
      <c r="C256" s="16" t="s">
        <v>2161</v>
      </c>
      <c r="D256" s="19">
        <v>44551</v>
      </c>
      <c r="E256" s="16" t="s">
        <v>2162</v>
      </c>
      <c r="F256" s="16" t="s">
        <v>1736</v>
      </c>
      <c r="G256" s="16" t="s">
        <v>1737</v>
      </c>
      <c r="H256" s="17">
        <v>24</v>
      </c>
      <c r="I256" s="102">
        <v>4</v>
      </c>
      <c r="J256" s="121"/>
    </row>
    <row r="257" spans="1:10" ht="33.75" x14ac:dyDescent="0.2">
      <c r="A257" s="16" t="s">
        <v>1709</v>
      </c>
      <c r="B257" s="16" t="s">
        <v>2163</v>
      </c>
      <c r="C257" s="16" t="s">
        <v>2164</v>
      </c>
      <c r="D257" s="19">
        <v>44561</v>
      </c>
      <c r="E257" s="16" t="s">
        <v>2165</v>
      </c>
      <c r="F257" s="16" t="s">
        <v>1773</v>
      </c>
      <c r="G257" s="16" t="s">
        <v>1774</v>
      </c>
      <c r="H257" s="17">
        <v>80</v>
      </c>
      <c r="I257" s="102">
        <v>4</v>
      </c>
      <c r="J257" s="121"/>
    </row>
    <row r="258" spans="1:10" ht="12.75" x14ac:dyDescent="0.2">
      <c r="A258" s="16" t="s">
        <v>1709</v>
      </c>
      <c r="B258" s="16" t="s">
        <v>2166</v>
      </c>
      <c r="C258" s="16" t="s">
        <v>2167</v>
      </c>
      <c r="D258" s="19">
        <v>44531</v>
      </c>
      <c r="E258" s="16" t="s">
        <v>1712</v>
      </c>
      <c r="F258" s="16" t="s">
        <v>1713</v>
      </c>
      <c r="G258" s="16" t="s">
        <v>1714</v>
      </c>
      <c r="H258" s="17">
        <v>0.75</v>
      </c>
      <c r="I258" s="102">
        <v>4</v>
      </c>
      <c r="J258" s="121"/>
    </row>
    <row r="259" spans="1:10" ht="12.75" x14ac:dyDescent="0.2">
      <c r="A259" s="16" t="s">
        <v>1709</v>
      </c>
      <c r="B259" s="16" t="s">
        <v>2166</v>
      </c>
      <c r="C259" s="16" t="s">
        <v>2167</v>
      </c>
      <c r="D259" s="19">
        <v>44561</v>
      </c>
      <c r="E259" s="16" t="s">
        <v>1864</v>
      </c>
      <c r="F259" s="16" t="s">
        <v>1713</v>
      </c>
      <c r="G259" s="16" t="s">
        <v>1714</v>
      </c>
      <c r="H259" s="17">
        <v>11.6</v>
      </c>
      <c r="I259" s="102">
        <v>4</v>
      </c>
      <c r="J259" s="121"/>
    </row>
    <row r="260" spans="1:10" ht="22.5" x14ac:dyDescent="0.2">
      <c r="A260" s="16" t="s">
        <v>1709</v>
      </c>
      <c r="B260" s="16" t="s">
        <v>2168</v>
      </c>
      <c r="C260" s="16" t="s">
        <v>2169</v>
      </c>
      <c r="D260" s="19">
        <v>44550</v>
      </c>
      <c r="E260" s="16" t="s">
        <v>2170</v>
      </c>
      <c r="F260" s="16"/>
      <c r="G260" s="16" t="s">
        <v>2171</v>
      </c>
      <c r="H260" s="17">
        <v>500</v>
      </c>
      <c r="I260" s="102">
        <v>5</v>
      </c>
      <c r="J260" s="121"/>
    </row>
    <row r="261" spans="1:10" ht="22.5" x14ac:dyDescent="0.2">
      <c r="A261" s="16" t="s">
        <v>1709</v>
      </c>
      <c r="B261" s="16" t="s">
        <v>2172</v>
      </c>
      <c r="C261" s="16" t="s">
        <v>2173</v>
      </c>
      <c r="D261" s="19">
        <v>44550</v>
      </c>
      <c r="E261" s="16" t="s">
        <v>2170</v>
      </c>
      <c r="F261" s="16"/>
      <c r="G261" s="16" t="s">
        <v>1868</v>
      </c>
      <c r="H261" s="17">
        <v>500</v>
      </c>
      <c r="I261" s="102">
        <v>5</v>
      </c>
      <c r="J261" s="121"/>
    </row>
    <row r="262" spans="1:10" ht="22.5" x14ac:dyDescent="0.2">
      <c r="A262" s="16" t="s">
        <v>1709</v>
      </c>
      <c r="B262" s="16" t="s">
        <v>2179</v>
      </c>
      <c r="C262" s="16" t="s">
        <v>2180</v>
      </c>
      <c r="D262" s="19">
        <v>44574</v>
      </c>
      <c r="E262" s="16" t="s">
        <v>2185</v>
      </c>
      <c r="F262" s="16"/>
      <c r="G262" s="16" t="s">
        <v>2181</v>
      </c>
      <c r="H262" s="17">
        <v>1500</v>
      </c>
      <c r="I262" s="102">
        <v>3</v>
      </c>
      <c r="J262" s="121"/>
    </row>
    <row r="263" spans="1:10" ht="22.5" x14ac:dyDescent="0.2">
      <c r="A263" s="16" t="s">
        <v>1709</v>
      </c>
      <c r="B263" s="16" t="s">
        <v>2182</v>
      </c>
      <c r="C263" s="16" t="s">
        <v>2183</v>
      </c>
      <c r="D263" s="19">
        <v>44574</v>
      </c>
      <c r="E263" s="16" t="s">
        <v>2184</v>
      </c>
      <c r="F263" s="16"/>
      <c r="G263" s="16" t="s">
        <v>2181</v>
      </c>
      <c r="H263" s="17">
        <v>575</v>
      </c>
      <c r="I263" s="102">
        <v>3</v>
      </c>
      <c r="J263" s="121"/>
    </row>
    <row r="264" spans="1:10" ht="33.75" x14ac:dyDescent="0.2">
      <c r="A264" s="16" t="s">
        <v>1709</v>
      </c>
      <c r="B264" s="16" t="s">
        <v>2186</v>
      </c>
      <c r="C264" s="16" t="s">
        <v>2187</v>
      </c>
      <c r="D264" s="19">
        <v>44575</v>
      </c>
      <c r="E264" s="16" t="s">
        <v>2188</v>
      </c>
      <c r="F264" s="16"/>
      <c r="G264" s="16" t="s">
        <v>2189</v>
      </c>
      <c r="H264" s="17">
        <v>256.26</v>
      </c>
      <c r="I264" s="102">
        <v>3</v>
      </c>
      <c r="J264" s="121"/>
    </row>
    <row r="265" spans="1:10" ht="12.75" x14ac:dyDescent="0.2">
      <c r="A265" s="16" t="s">
        <v>1709</v>
      </c>
      <c r="B265" s="16" t="s">
        <v>2212</v>
      </c>
      <c r="C265" s="16" t="s">
        <v>2213</v>
      </c>
      <c r="D265" s="19">
        <v>44564</v>
      </c>
      <c r="E265" s="16" t="s">
        <v>2214</v>
      </c>
      <c r="F265" s="16" t="s">
        <v>1752</v>
      </c>
      <c r="G265" s="16" t="s">
        <v>1753</v>
      </c>
      <c r="H265" s="17">
        <v>554</v>
      </c>
      <c r="I265" s="102">
        <v>3</v>
      </c>
      <c r="J265" s="121"/>
    </row>
    <row r="266" spans="1:10" ht="12.75" x14ac:dyDescent="0.2">
      <c r="A266" s="16" t="s">
        <v>1709</v>
      </c>
      <c r="B266" s="16" t="s">
        <v>2218</v>
      </c>
      <c r="C266" s="16" t="s">
        <v>2219</v>
      </c>
      <c r="D266" s="19">
        <v>44581</v>
      </c>
      <c r="E266" s="16" t="s">
        <v>2220</v>
      </c>
      <c r="F266" s="16"/>
      <c r="G266" s="16" t="s">
        <v>2221</v>
      </c>
      <c r="H266" s="17">
        <v>350</v>
      </c>
      <c r="I266" s="102">
        <v>3</v>
      </c>
      <c r="J266" s="121"/>
    </row>
    <row r="267" spans="1:10" ht="33.75" x14ac:dyDescent="0.2">
      <c r="A267" s="16" t="s">
        <v>1709</v>
      </c>
      <c r="B267" s="16" t="s">
        <v>2215</v>
      </c>
      <c r="C267" s="16" t="s">
        <v>2216</v>
      </c>
      <c r="D267" s="19">
        <v>44550</v>
      </c>
      <c r="E267" s="16" t="s">
        <v>2217</v>
      </c>
      <c r="F267" s="16"/>
      <c r="G267" s="16" t="s">
        <v>1753</v>
      </c>
      <c r="H267" s="17">
        <v>301</v>
      </c>
      <c r="I267" s="102">
        <v>3</v>
      </c>
      <c r="J267" s="121"/>
    </row>
    <row r="268" spans="1:10" ht="22.5" x14ac:dyDescent="0.2">
      <c r="A268" s="16" t="s">
        <v>1709</v>
      </c>
      <c r="B268" s="16" t="s">
        <v>2190</v>
      </c>
      <c r="C268" s="16" t="s">
        <v>2191</v>
      </c>
      <c r="D268" s="19">
        <v>44581</v>
      </c>
      <c r="E268" s="16" t="s">
        <v>2192</v>
      </c>
      <c r="F268" s="16" t="s">
        <v>2037</v>
      </c>
      <c r="G268" s="16" t="s">
        <v>2038</v>
      </c>
      <c r="H268" s="17">
        <v>31</v>
      </c>
      <c r="I268" s="102">
        <v>4</v>
      </c>
      <c r="J268" s="121"/>
    </row>
    <row r="269" spans="1:10" ht="22.5" x14ac:dyDescent="0.2">
      <c r="A269" s="16" t="s">
        <v>1709</v>
      </c>
      <c r="B269" s="16" t="s">
        <v>2193</v>
      </c>
      <c r="C269" s="16" t="s">
        <v>2194</v>
      </c>
      <c r="D269" s="19">
        <v>44581</v>
      </c>
      <c r="E269" s="16" t="s">
        <v>2195</v>
      </c>
      <c r="F269" s="16" t="s">
        <v>2196</v>
      </c>
      <c r="G269" s="16" t="s">
        <v>2197</v>
      </c>
      <c r="H269" s="17">
        <v>28.08</v>
      </c>
      <c r="I269" s="102">
        <v>4</v>
      </c>
      <c r="J269" s="121"/>
    </row>
    <row r="270" spans="1:10" ht="22.5" x14ac:dyDescent="0.2">
      <c r="A270" s="16" t="s">
        <v>1709</v>
      </c>
      <c r="B270" s="16" t="s">
        <v>2198</v>
      </c>
      <c r="C270" s="16" t="s">
        <v>2199</v>
      </c>
      <c r="D270" s="19">
        <v>44569</v>
      </c>
      <c r="E270" s="16" t="s">
        <v>2200</v>
      </c>
      <c r="F270" s="16" t="s">
        <v>1723</v>
      </c>
      <c r="G270" s="16" t="s">
        <v>1724</v>
      </c>
      <c r="H270" s="17">
        <v>73.260000000000005</v>
      </c>
      <c r="I270" s="102">
        <v>4</v>
      </c>
      <c r="J270" s="121"/>
    </row>
    <row r="271" spans="1:10" ht="33.75" x14ac:dyDescent="0.2">
      <c r="A271" s="16" t="s">
        <v>1709</v>
      </c>
      <c r="B271" s="16" t="s">
        <v>2201</v>
      </c>
      <c r="C271" s="16" t="s">
        <v>2202</v>
      </c>
      <c r="D271" s="19">
        <v>44569</v>
      </c>
      <c r="E271" s="16" t="s">
        <v>2203</v>
      </c>
      <c r="F271" s="16" t="s">
        <v>1723</v>
      </c>
      <c r="G271" s="16" t="s">
        <v>1724</v>
      </c>
      <c r="H271" s="17">
        <v>183.16</v>
      </c>
      <c r="I271" s="102">
        <v>4</v>
      </c>
      <c r="J271" s="121"/>
    </row>
    <row r="272" spans="1:10" ht="22.5" x14ac:dyDescent="0.2">
      <c r="A272" s="16" t="s">
        <v>1709</v>
      </c>
      <c r="B272" s="16" t="s">
        <v>2204</v>
      </c>
      <c r="C272" s="16" t="s">
        <v>2205</v>
      </c>
      <c r="D272" s="19">
        <v>44575</v>
      </c>
      <c r="E272" s="16" t="s">
        <v>2206</v>
      </c>
      <c r="F272" s="16" t="s">
        <v>1728</v>
      </c>
      <c r="G272" s="16" t="s">
        <v>1729</v>
      </c>
      <c r="H272" s="17">
        <v>20.5</v>
      </c>
      <c r="I272" s="102">
        <v>4</v>
      </c>
      <c r="J272" s="121"/>
    </row>
    <row r="273" spans="1:10" ht="22.5" x14ac:dyDescent="0.2">
      <c r="A273" s="16" t="s">
        <v>1709</v>
      </c>
      <c r="B273" s="16" t="s">
        <v>2222</v>
      </c>
      <c r="C273" s="16" t="s">
        <v>2223</v>
      </c>
      <c r="D273" s="19">
        <v>44581</v>
      </c>
      <c r="E273" s="16" t="s">
        <v>2224</v>
      </c>
      <c r="F273" s="16" t="s">
        <v>1736</v>
      </c>
      <c r="G273" s="16" t="s">
        <v>1737</v>
      </c>
      <c r="H273" s="17">
        <v>24</v>
      </c>
      <c r="I273" s="102">
        <v>4</v>
      </c>
      <c r="J273" s="121"/>
    </row>
    <row r="274" spans="1:10" ht="22.5" x14ac:dyDescent="0.2">
      <c r="A274" s="16" t="s">
        <v>1709</v>
      </c>
      <c r="B274" s="16" t="s">
        <v>2207</v>
      </c>
      <c r="C274" s="16" t="s">
        <v>2208</v>
      </c>
      <c r="D274" s="19">
        <v>44581</v>
      </c>
      <c r="E274" s="16" t="s">
        <v>2209</v>
      </c>
      <c r="F274" s="16" t="s">
        <v>2065</v>
      </c>
      <c r="G274" s="16" t="s">
        <v>599</v>
      </c>
      <c r="H274" s="17">
        <v>5.75</v>
      </c>
      <c r="I274" s="102">
        <v>4</v>
      </c>
      <c r="J274" s="121"/>
    </row>
    <row r="275" spans="1:10" ht="12.75" x14ac:dyDescent="0.2">
      <c r="A275" s="16" t="s">
        <v>1709</v>
      </c>
      <c r="B275" s="16" t="s">
        <v>2210</v>
      </c>
      <c r="C275" s="16" t="s">
        <v>2211</v>
      </c>
      <c r="D275" s="19">
        <v>44564</v>
      </c>
      <c r="E275" s="16" t="s">
        <v>1712</v>
      </c>
      <c r="F275" s="16" t="s">
        <v>1713</v>
      </c>
      <c r="G275" s="16" t="s">
        <v>1714</v>
      </c>
      <c r="H275" s="17">
        <v>3.3</v>
      </c>
      <c r="I275" s="102">
        <v>4</v>
      </c>
      <c r="J275" s="121"/>
    </row>
    <row r="276" spans="1:10" ht="12.75" x14ac:dyDescent="0.2">
      <c r="A276" s="16" t="s">
        <v>1709</v>
      </c>
      <c r="B276" s="16" t="s">
        <v>2210</v>
      </c>
      <c r="C276" s="16" t="s">
        <v>2211</v>
      </c>
      <c r="D276" s="19">
        <v>44592</v>
      </c>
      <c r="E276" s="16" t="s">
        <v>1864</v>
      </c>
      <c r="F276" s="16" t="s">
        <v>1713</v>
      </c>
      <c r="G276" s="16" t="s">
        <v>1714</v>
      </c>
      <c r="H276" s="17">
        <v>11.6</v>
      </c>
      <c r="I276" s="102">
        <v>4</v>
      </c>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ht="12.75" x14ac:dyDescent="0.2">
      <c r="A4487" s="16"/>
      <c r="B4487" s="16"/>
      <c r="C4487" s="16"/>
      <c r="D4487" s="19"/>
      <c r="E4487" s="16"/>
      <c r="F4487" s="16"/>
      <c r="G4487" s="16"/>
      <c r="H4487" s="17"/>
      <c r="I4487" s="102"/>
      <c r="J4487" s="121"/>
    </row>
    <row r="4488" spans="1:10" ht="12.75" x14ac:dyDescent="0.2">
      <c r="A4488" s="16"/>
      <c r="B4488" s="16"/>
      <c r="C4488" s="16"/>
      <c r="D4488" s="19"/>
      <c r="E4488" s="16"/>
      <c r="F4488" s="16"/>
      <c r="G4488" s="16"/>
      <c r="H4488" s="17"/>
      <c r="I4488" s="102"/>
      <c r="J4488" s="121"/>
    </row>
    <row r="4489" spans="1:10" ht="12.75" x14ac:dyDescent="0.2">
      <c r="A4489" s="16"/>
      <c r="B4489" s="16"/>
      <c r="C4489" s="16"/>
      <c r="D4489" s="19"/>
      <c r="E4489" s="16"/>
      <c r="F4489" s="16"/>
      <c r="G4489" s="16"/>
      <c r="H4489" s="17"/>
      <c r="I4489" s="102"/>
      <c r="J4489" s="121"/>
    </row>
    <row r="4490" spans="1:10" ht="12.75" x14ac:dyDescent="0.2">
      <c r="A4490" s="16"/>
      <c r="B4490" s="16"/>
      <c r="C4490" s="16"/>
      <c r="D4490" s="19"/>
      <c r="E4490" s="16"/>
      <c r="F4490" s="16"/>
      <c r="G4490" s="16"/>
      <c r="H4490" s="17"/>
      <c r="I4490" s="102"/>
      <c r="J4490" s="121"/>
    </row>
    <row r="4491" spans="1:10" ht="12.75" x14ac:dyDescent="0.2">
      <c r="A4491" s="16"/>
      <c r="B4491" s="16"/>
      <c r="C4491" s="16"/>
      <c r="D4491" s="19"/>
      <c r="E4491" s="16"/>
      <c r="F4491" s="16"/>
      <c r="G4491" s="16"/>
      <c r="H4491" s="17"/>
      <c r="I4491" s="102"/>
      <c r="J4491" s="121"/>
    </row>
    <row r="4492" spans="1:10" ht="12.75" x14ac:dyDescent="0.2">
      <c r="A4492" s="16"/>
      <c r="B4492" s="16"/>
      <c r="C4492" s="16"/>
      <c r="D4492" s="19"/>
      <c r="E4492" s="16"/>
      <c r="F4492" s="16"/>
      <c r="G4492" s="16"/>
      <c r="H4492" s="17"/>
      <c r="I4492" s="102"/>
      <c r="J4492" s="121"/>
    </row>
    <row r="4493" spans="1:10" ht="12.75" x14ac:dyDescent="0.2">
      <c r="A4493" s="16"/>
      <c r="B4493" s="16"/>
      <c r="C4493" s="16"/>
      <c r="D4493" s="19"/>
      <c r="E4493" s="16"/>
      <c r="F4493" s="16"/>
      <c r="G4493" s="16"/>
      <c r="H4493" s="17"/>
      <c r="I4493" s="102"/>
      <c r="J4493" s="121"/>
    </row>
    <row r="4494" spans="1:10" ht="12.75" x14ac:dyDescent="0.2">
      <c r="A4494" s="16"/>
      <c r="B4494" s="16"/>
      <c r="C4494" s="16"/>
      <c r="D4494" s="19"/>
      <c r="E4494" s="16"/>
      <c r="F4494" s="16"/>
      <c r="G4494" s="16"/>
      <c r="H4494" s="17"/>
      <c r="I4494" s="102"/>
      <c r="J4494" s="121"/>
    </row>
    <row r="4495" spans="1:10" ht="12.75" x14ac:dyDescent="0.2">
      <c r="A4495" s="16"/>
      <c r="B4495" s="16"/>
      <c r="C4495" s="16"/>
      <c r="D4495" s="19"/>
      <c r="E4495" s="16"/>
      <c r="F4495" s="16"/>
      <c r="G4495" s="16"/>
      <c r="H4495" s="17"/>
      <c r="I4495" s="102"/>
      <c r="J4495" s="121"/>
    </row>
    <row r="4496" spans="1:10" ht="12.75" x14ac:dyDescent="0.2">
      <c r="A4496" s="16"/>
      <c r="B4496" s="16"/>
      <c r="C4496" s="16"/>
      <c r="D4496" s="19"/>
      <c r="E4496" s="16"/>
      <c r="F4496" s="16"/>
      <c r="G4496" s="16"/>
      <c r="H4496" s="17"/>
      <c r="I4496" s="102"/>
      <c r="J4496" s="121"/>
    </row>
    <row r="4497" spans="1:10" ht="12.75" x14ac:dyDescent="0.2">
      <c r="A4497" s="16"/>
      <c r="B4497" s="16"/>
      <c r="C4497" s="16"/>
      <c r="D4497" s="19"/>
      <c r="E4497" s="16"/>
      <c r="F4497" s="16"/>
      <c r="G4497" s="16"/>
      <c r="H4497" s="17"/>
      <c r="I4497" s="102"/>
      <c r="J4497" s="121"/>
    </row>
    <row r="4498" spans="1:10" ht="12.75" x14ac:dyDescent="0.2">
      <c r="A4498" s="16"/>
      <c r="B4498" s="16"/>
      <c r="C4498" s="16"/>
      <c r="D4498" s="19"/>
      <c r="E4498" s="16"/>
      <c r="F4498" s="16"/>
      <c r="G4498" s="16"/>
      <c r="H4498" s="17"/>
      <c r="I4498" s="102"/>
      <c r="J4498" s="121"/>
    </row>
    <row r="4499" spans="1:10" ht="12.75" x14ac:dyDescent="0.2">
      <c r="A4499" s="16"/>
      <c r="B4499" s="16"/>
      <c r="C4499" s="16"/>
      <c r="D4499" s="19"/>
      <c r="E4499" s="16"/>
      <c r="F4499" s="16"/>
      <c r="G4499" s="16"/>
      <c r="H4499" s="17"/>
      <c r="I4499" s="102"/>
      <c r="J4499" s="121"/>
    </row>
    <row r="4500" spans="1:10" ht="12.75" x14ac:dyDescent="0.2">
      <c r="A4500" s="16"/>
      <c r="B4500" s="16"/>
      <c r="C4500" s="16"/>
      <c r="D4500" s="19"/>
      <c r="E4500" s="16"/>
      <c r="F4500" s="16"/>
      <c r="G4500" s="16"/>
      <c r="H4500" s="17"/>
      <c r="I4500" s="102"/>
      <c r="J4500" s="121"/>
    </row>
    <row r="4501" spans="1:10" ht="12.75" x14ac:dyDescent="0.2">
      <c r="A4501" s="16"/>
      <c r="B4501" s="16"/>
      <c r="C4501" s="16"/>
      <c r="D4501" s="19"/>
      <c r="E4501" s="16"/>
      <c r="F4501" s="16"/>
      <c r="G4501" s="16"/>
      <c r="H4501" s="17"/>
      <c r="I4501" s="102"/>
      <c r="J4501" s="121"/>
    </row>
    <row r="4502" spans="1:10" ht="12.75" x14ac:dyDescent="0.2">
      <c r="A4502" s="16"/>
      <c r="B4502" s="16"/>
      <c r="C4502" s="16"/>
      <c r="D4502" s="19"/>
      <c r="E4502" s="16"/>
      <c r="F4502" s="16"/>
      <c r="G4502" s="16"/>
      <c r="H4502" s="17"/>
      <c r="I4502" s="102"/>
      <c r="J4502" s="121"/>
    </row>
    <row r="4503" spans="1:10" ht="12.75" x14ac:dyDescent="0.2">
      <c r="A4503" s="16"/>
      <c r="B4503" s="16"/>
      <c r="C4503" s="16"/>
      <c r="D4503" s="19"/>
      <c r="E4503" s="16"/>
      <c r="F4503" s="16"/>
      <c r="G4503" s="16"/>
      <c r="H4503" s="17"/>
      <c r="I4503" s="102"/>
      <c r="J4503" s="121"/>
    </row>
    <row r="4504" spans="1:10" ht="12.75" x14ac:dyDescent="0.2">
      <c r="A4504" s="16"/>
      <c r="B4504" s="16"/>
      <c r="C4504" s="16"/>
      <c r="D4504" s="19"/>
      <c r="E4504" s="16"/>
      <c r="F4504" s="16"/>
      <c r="G4504" s="16"/>
      <c r="H4504" s="17"/>
      <c r="I4504" s="102"/>
      <c r="J4504" s="121"/>
    </row>
    <row r="4505" spans="1:10" ht="12.75" x14ac:dyDescent="0.2">
      <c r="A4505" s="16"/>
      <c r="B4505" s="16"/>
      <c r="C4505" s="16"/>
      <c r="D4505" s="19"/>
      <c r="E4505" s="16"/>
      <c r="F4505" s="16"/>
      <c r="G4505" s="16"/>
      <c r="H4505" s="17"/>
      <c r="I4505" s="102"/>
      <c r="J4505" s="121"/>
    </row>
    <row r="4506" spans="1:10" ht="12.75" x14ac:dyDescent="0.2">
      <c r="A4506" s="16"/>
      <c r="B4506" s="16"/>
      <c r="C4506" s="16"/>
      <c r="D4506" s="19"/>
      <c r="E4506" s="16"/>
      <c r="F4506" s="16"/>
      <c r="G4506" s="16"/>
      <c r="H4506" s="17"/>
      <c r="I4506" s="102"/>
      <c r="J4506" s="121"/>
    </row>
    <row r="4507" spans="1:10" ht="12.75" x14ac:dyDescent="0.2">
      <c r="A4507" s="16"/>
      <c r="B4507" s="16"/>
      <c r="C4507" s="16"/>
      <c r="D4507" s="19"/>
      <c r="E4507" s="16"/>
      <c r="F4507" s="16"/>
      <c r="G4507" s="16"/>
      <c r="H4507" s="17"/>
      <c r="I4507" s="102"/>
      <c r="J4507" s="121"/>
    </row>
    <row r="4508" spans="1:10" ht="12.75" x14ac:dyDescent="0.2">
      <c r="A4508" s="16"/>
      <c r="B4508" s="16"/>
      <c r="C4508" s="16"/>
      <c r="D4508" s="19"/>
      <c r="E4508" s="16"/>
      <c r="F4508" s="16"/>
      <c r="G4508" s="16"/>
      <c r="H4508" s="17"/>
      <c r="I4508" s="102"/>
      <c r="J4508" s="121"/>
    </row>
    <row r="4509" spans="1:10" ht="12.75" x14ac:dyDescent="0.2">
      <c r="A4509" s="16"/>
      <c r="B4509" s="16"/>
      <c r="C4509" s="16"/>
      <c r="D4509" s="19"/>
      <c r="E4509" s="16"/>
      <c r="F4509" s="16"/>
      <c r="G4509" s="16"/>
      <c r="H4509" s="17"/>
      <c r="I4509" s="102"/>
      <c r="J4509" s="121"/>
    </row>
    <row r="4510" spans="1:10" ht="12.75" x14ac:dyDescent="0.2">
      <c r="A4510" s="16"/>
      <c r="B4510" s="16"/>
      <c r="C4510" s="16"/>
      <c r="D4510" s="19"/>
      <c r="E4510" s="16"/>
      <c r="F4510" s="16"/>
      <c r="G4510" s="16"/>
      <c r="H4510" s="17"/>
      <c r="I4510" s="102"/>
      <c r="J4510" s="121"/>
    </row>
    <row r="4511" spans="1:10" ht="12.75" x14ac:dyDescent="0.2">
      <c r="A4511" s="16"/>
      <c r="B4511" s="16"/>
      <c r="C4511" s="16"/>
      <c r="D4511" s="19"/>
      <c r="E4511" s="16"/>
      <c r="F4511" s="16"/>
      <c r="G4511" s="16"/>
      <c r="H4511" s="17"/>
      <c r="I4511" s="102"/>
      <c r="J4511" s="121"/>
    </row>
    <row r="4512" spans="1:10" ht="12.75" x14ac:dyDescent="0.2">
      <c r="A4512" s="16"/>
      <c r="B4512" s="16"/>
      <c r="C4512" s="16"/>
      <c r="D4512" s="19"/>
      <c r="E4512" s="16"/>
      <c r="F4512" s="16"/>
      <c r="G4512" s="16"/>
      <c r="H4512" s="17"/>
      <c r="I4512" s="102"/>
      <c r="J4512" s="121"/>
    </row>
    <row r="4513" spans="1:10" ht="12.75" x14ac:dyDescent="0.2">
      <c r="A4513" s="16"/>
      <c r="B4513" s="16"/>
      <c r="C4513" s="16"/>
      <c r="D4513" s="19"/>
      <c r="E4513" s="16"/>
      <c r="F4513" s="16"/>
      <c r="G4513" s="16"/>
      <c r="H4513" s="17"/>
      <c r="I4513" s="102"/>
      <c r="J4513" s="121"/>
    </row>
    <row r="4514" spans="1:10" ht="12.75" x14ac:dyDescent="0.2">
      <c r="A4514" s="16"/>
      <c r="B4514" s="16"/>
      <c r="C4514" s="16"/>
      <c r="D4514" s="19"/>
      <c r="E4514" s="16"/>
      <c r="F4514" s="16"/>
      <c r="G4514" s="16"/>
      <c r="H4514" s="17"/>
      <c r="I4514" s="102"/>
      <c r="J4514" s="121"/>
    </row>
    <row r="4515" spans="1:10" x14ac:dyDescent="0.2">
      <c r="A4515" s="16"/>
      <c r="B4515" s="16"/>
      <c r="C4515" s="16"/>
      <c r="D4515" s="19"/>
      <c r="E4515" s="16"/>
      <c r="F4515" s="16"/>
      <c r="G4515" s="16"/>
      <c r="H4515" s="17"/>
      <c r="I4515" s="102"/>
    </row>
    <row r="4516" spans="1:10" x14ac:dyDescent="0.2">
      <c r="A4516" s="16"/>
      <c r="B4516" s="16"/>
      <c r="C4516" s="16"/>
      <c r="D4516" s="19"/>
      <c r="E4516" s="16"/>
      <c r="F4516" s="16"/>
      <c r="G4516" s="16"/>
      <c r="H4516" s="17"/>
      <c r="I4516" s="102"/>
    </row>
    <row r="4517" spans="1:10" x14ac:dyDescent="0.2">
      <c r="A4517" s="16"/>
      <c r="B4517" s="16"/>
      <c r="C4517" s="16"/>
      <c r="D4517" s="19"/>
      <c r="E4517" s="16"/>
      <c r="F4517" s="16"/>
      <c r="G4517" s="16"/>
      <c r="H4517" s="17"/>
      <c r="I4517" s="102"/>
    </row>
    <row r="4518" spans="1:10" x14ac:dyDescent="0.2">
      <c r="A4518" s="16"/>
      <c r="B4518" s="16"/>
      <c r="C4518" s="16"/>
      <c r="D4518" s="19"/>
      <c r="E4518" s="16"/>
      <c r="F4518" s="16"/>
      <c r="G4518" s="16"/>
      <c r="H4518" s="17"/>
      <c r="I4518" s="102"/>
    </row>
    <row r="4519" spans="1:10" x14ac:dyDescent="0.2">
      <c r="A4519" s="16"/>
      <c r="B4519" s="16"/>
      <c r="C4519" s="16"/>
      <c r="D4519" s="19"/>
      <c r="E4519" s="16"/>
      <c r="F4519" s="16"/>
      <c r="G4519" s="16"/>
      <c r="H4519" s="17"/>
      <c r="I4519" s="102"/>
    </row>
    <row r="4520" spans="1:10" x14ac:dyDescent="0.2">
      <c r="A4520" s="16"/>
      <c r="B4520" s="16"/>
      <c r="C4520" s="16"/>
      <c r="D4520" s="19"/>
      <c r="E4520" s="16"/>
      <c r="F4520" s="16"/>
      <c r="G4520" s="16"/>
      <c r="H4520" s="17"/>
      <c r="I4520" s="102"/>
    </row>
    <row r="4521" spans="1:10" x14ac:dyDescent="0.2">
      <c r="A4521" s="16"/>
      <c r="B4521" s="16"/>
      <c r="C4521" s="16"/>
      <c r="D4521" s="19"/>
      <c r="E4521" s="16"/>
      <c r="F4521" s="16"/>
      <c r="G4521" s="16"/>
      <c r="H4521" s="17"/>
      <c r="I4521" s="102"/>
    </row>
    <row r="4522" spans="1:10" x14ac:dyDescent="0.2">
      <c r="A4522" s="16"/>
      <c r="B4522" s="16"/>
      <c r="C4522" s="16"/>
      <c r="D4522" s="19"/>
      <c r="E4522" s="16"/>
      <c r="F4522" s="16"/>
      <c r="G4522" s="16"/>
      <c r="H4522" s="17"/>
      <c r="I4522" s="102"/>
    </row>
    <row r="4523" spans="1:10" x14ac:dyDescent="0.2">
      <c r="A4523" s="16"/>
      <c r="B4523" s="16"/>
      <c r="C4523" s="16"/>
      <c r="D4523" s="19"/>
      <c r="E4523" s="16"/>
      <c r="F4523" s="16"/>
      <c r="G4523" s="16"/>
      <c r="H4523" s="17"/>
      <c r="I4523" s="102"/>
    </row>
    <row r="4524" spans="1:10" x14ac:dyDescent="0.2">
      <c r="A4524" s="16"/>
      <c r="B4524" s="16"/>
      <c r="C4524" s="16"/>
      <c r="D4524" s="19"/>
      <c r="E4524" s="16"/>
      <c r="F4524" s="16"/>
      <c r="G4524" s="16"/>
      <c r="H4524" s="17"/>
      <c r="I4524" s="102"/>
    </row>
    <row r="4525" spans="1:10" x14ac:dyDescent="0.2">
      <c r="A4525" s="16"/>
      <c r="B4525" s="16"/>
      <c r="C4525" s="16"/>
      <c r="D4525" s="19"/>
      <c r="E4525" s="16"/>
      <c r="F4525" s="16"/>
      <c r="G4525" s="16"/>
      <c r="H4525" s="17"/>
      <c r="I4525" s="102"/>
    </row>
    <row r="4526" spans="1:10" x14ac:dyDescent="0.2">
      <c r="A4526" s="16"/>
      <c r="B4526" s="16"/>
      <c r="C4526" s="16"/>
      <c r="D4526" s="19"/>
      <c r="E4526" s="16"/>
      <c r="F4526" s="16"/>
      <c r="G4526" s="16"/>
      <c r="H4526" s="17"/>
      <c r="I4526" s="102"/>
    </row>
    <row r="4527" spans="1:10" x14ac:dyDescent="0.2">
      <c r="A4527" s="16"/>
      <c r="B4527" s="16"/>
      <c r="C4527" s="16"/>
      <c r="D4527" s="19"/>
      <c r="E4527" s="16"/>
      <c r="F4527" s="16"/>
      <c r="G4527" s="16"/>
      <c r="H4527" s="17"/>
      <c r="I4527" s="102"/>
    </row>
    <row r="4528" spans="1:10"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row r="5001" spans="1:9" x14ac:dyDescent="0.2">
      <c r="A5001" s="16"/>
      <c r="B5001" s="16"/>
      <c r="C5001" s="16"/>
      <c r="D5001" s="19"/>
      <c r="E5001" s="16"/>
      <c r="F5001" s="16"/>
      <c r="G5001" s="16"/>
      <c r="H5001" s="17"/>
      <c r="I5001" s="102"/>
    </row>
    <row r="5002" spans="1:9" x14ac:dyDescent="0.2">
      <c r="A5002" s="16"/>
      <c r="B5002" s="16"/>
      <c r="C5002" s="16"/>
      <c r="D5002" s="19"/>
      <c r="E5002" s="16"/>
      <c r="F5002" s="16"/>
      <c r="G5002" s="16"/>
      <c r="H5002" s="17"/>
      <c r="I5002" s="102"/>
    </row>
    <row r="5003" spans="1:9" x14ac:dyDescent="0.2">
      <c r="A5003" s="16"/>
      <c r="B5003" s="16"/>
      <c r="C5003" s="16"/>
      <c r="D5003" s="19"/>
      <c r="E5003" s="16"/>
      <c r="F5003" s="16"/>
      <c r="G5003" s="16"/>
      <c r="H5003" s="17"/>
      <c r="I5003" s="102"/>
    </row>
    <row r="5004" spans="1:9" x14ac:dyDescent="0.2">
      <c r="A5004" s="16"/>
      <c r="B5004" s="16"/>
      <c r="C5004" s="16"/>
      <c r="D5004" s="19"/>
      <c r="E5004" s="16"/>
      <c r="F5004" s="16"/>
      <c r="G5004" s="16"/>
      <c r="H5004" s="17"/>
      <c r="I5004" s="102"/>
    </row>
    <row r="5005" spans="1:9" x14ac:dyDescent="0.2">
      <c r="A5005" s="16"/>
      <c r="B5005" s="16"/>
      <c r="C5005" s="16"/>
      <c r="D5005" s="19"/>
      <c r="E5005" s="16"/>
      <c r="F5005" s="16"/>
      <c r="G5005" s="16"/>
      <c r="H5005" s="17"/>
      <c r="I5005" s="102"/>
    </row>
    <row r="5006" spans="1:9" x14ac:dyDescent="0.2">
      <c r="A5006" s="16"/>
      <c r="B5006" s="16"/>
      <c r="C5006" s="16"/>
      <c r="D5006" s="19"/>
      <c r="E5006" s="16"/>
      <c r="F5006" s="16"/>
      <c r="G5006" s="16"/>
      <c r="H5006" s="17"/>
      <c r="I5006" s="102"/>
    </row>
    <row r="5007" spans="1:9" x14ac:dyDescent="0.2">
      <c r="A5007" s="16"/>
      <c r="B5007" s="16"/>
      <c r="C5007" s="16"/>
      <c r="D5007" s="19"/>
      <c r="E5007" s="16"/>
      <c r="F5007" s="16"/>
      <c r="G5007" s="16"/>
      <c r="H5007" s="17"/>
      <c r="I5007" s="102"/>
    </row>
    <row r="5008" spans="1:9" x14ac:dyDescent="0.2">
      <c r="A5008" s="16"/>
      <c r="B5008" s="16"/>
      <c r="C5008" s="16"/>
      <c r="D5008" s="19"/>
      <c r="E5008" s="16"/>
      <c r="F5008" s="16"/>
      <c r="G5008" s="16"/>
      <c r="H5008" s="17"/>
      <c r="I5008" s="102"/>
    </row>
    <row r="5009" spans="1:9" x14ac:dyDescent="0.2">
      <c r="A5009" s="16"/>
      <c r="B5009" s="16"/>
      <c r="C5009" s="16"/>
      <c r="D5009" s="19"/>
      <c r="E5009" s="16"/>
      <c r="F5009" s="16"/>
      <c r="G5009" s="16"/>
      <c r="H5009" s="17"/>
      <c r="I5009" s="102"/>
    </row>
    <row r="5010" spans="1:9" x14ac:dyDescent="0.2">
      <c r="A5010" s="16"/>
      <c r="B5010" s="16"/>
      <c r="C5010" s="16"/>
      <c r="D5010" s="19"/>
      <c r="E5010" s="16"/>
      <c r="F5010" s="16"/>
      <c r="G5010" s="16"/>
      <c r="H5010" s="17"/>
      <c r="I5010" s="102"/>
    </row>
    <row r="5011" spans="1:9" x14ac:dyDescent="0.2">
      <c r="A5011" s="16"/>
      <c r="B5011" s="16"/>
      <c r="C5011" s="16"/>
      <c r="D5011" s="19"/>
      <c r="E5011" s="16"/>
      <c r="F5011" s="16"/>
      <c r="G5011" s="16"/>
      <c r="H5011" s="17"/>
      <c r="I5011" s="102"/>
    </row>
    <row r="5012" spans="1:9" x14ac:dyDescent="0.2">
      <c r="A5012" s="16"/>
      <c r="B5012" s="16"/>
      <c r="C5012" s="16"/>
      <c r="D5012" s="19"/>
      <c r="E5012" s="16"/>
      <c r="F5012" s="16"/>
      <c r="G5012" s="16"/>
      <c r="H5012" s="17"/>
      <c r="I5012" s="102"/>
    </row>
    <row r="5013" spans="1:9" x14ac:dyDescent="0.2">
      <c r="A5013" s="16"/>
      <c r="B5013" s="16"/>
      <c r="C5013" s="16"/>
      <c r="D5013" s="19"/>
      <c r="E5013" s="16"/>
      <c r="F5013" s="16"/>
      <c r="G5013" s="16"/>
      <c r="H5013" s="17"/>
      <c r="I5013" s="102"/>
    </row>
    <row r="5014" spans="1:9" x14ac:dyDescent="0.2">
      <c r="A5014" s="16"/>
      <c r="B5014" s="16"/>
      <c r="C5014" s="16"/>
      <c r="D5014" s="19"/>
      <c r="E5014" s="16"/>
      <c r="F5014" s="16"/>
      <c r="G5014" s="16"/>
      <c r="H5014" s="17"/>
      <c r="I5014" s="102"/>
    </row>
    <row r="5015" spans="1:9" x14ac:dyDescent="0.2">
      <c r="A5015" s="16"/>
      <c r="B5015" s="16"/>
      <c r="C5015" s="16"/>
      <c r="D5015" s="19"/>
      <c r="E5015" s="16"/>
      <c r="F5015" s="16"/>
      <c r="G5015" s="16"/>
      <c r="H5015" s="17"/>
      <c r="I5015" s="102"/>
    </row>
    <row r="5016" spans="1:9" x14ac:dyDescent="0.2">
      <c r="A5016" s="16"/>
      <c r="B5016" s="16"/>
      <c r="C5016" s="16"/>
      <c r="D5016" s="19"/>
      <c r="E5016" s="16"/>
      <c r="F5016" s="16"/>
      <c r="G5016" s="16"/>
      <c r="H5016" s="17"/>
      <c r="I5016" s="102"/>
    </row>
    <row r="5017" spans="1:9" x14ac:dyDescent="0.2">
      <c r="A5017" s="16"/>
      <c r="B5017" s="16"/>
      <c r="C5017" s="16"/>
      <c r="D5017" s="19"/>
      <c r="E5017" s="16"/>
      <c r="F5017" s="16"/>
      <c r="G5017" s="16"/>
      <c r="H5017" s="17"/>
      <c r="I5017" s="102"/>
    </row>
    <row r="5018" spans="1:9" x14ac:dyDescent="0.2">
      <c r="A5018" s="16"/>
      <c r="B5018" s="16"/>
      <c r="C5018" s="16"/>
      <c r="D5018" s="19"/>
      <c r="E5018" s="16"/>
      <c r="F5018" s="16"/>
      <c r="G5018" s="16"/>
      <c r="H5018" s="17"/>
      <c r="I5018" s="102"/>
    </row>
    <row r="5019" spans="1:9" x14ac:dyDescent="0.2">
      <c r="A5019" s="16"/>
      <c r="B5019" s="16"/>
      <c r="C5019" s="16"/>
      <c r="D5019" s="19"/>
      <c r="E5019" s="16"/>
      <c r="F5019" s="16"/>
      <c r="G5019" s="16"/>
      <c r="H5019" s="17"/>
      <c r="I5019" s="102"/>
    </row>
    <row r="5020" spans="1:9" x14ac:dyDescent="0.2">
      <c r="A5020" s="16"/>
      <c r="B5020" s="16"/>
      <c r="C5020" s="16"/>
      <c r="D5020" s="19"/>
      <c r="E5020" s="16"/>
      <c r="F5020" s="16"/>
      <c r="G5020" s="16"/>
      <c r="H5020" s="17"/>
      <c r="I5020" s="102"/>
    </row>
    <row r="5021" spans="1:9" x14ac:dyDescent="0.2">
      <c r="A5021" s="16"/>
      <c r="B5021" s="16"/>
      <c r="C5021" s="16"/>
      <c r="D5021" s="19"/>
      <c r="E5021" s="16"/>
      <c r="F5021" s="16"/>
      <c r="G5021" s="16"/>
      <c r="H5021" s="17"/>
      <c r="I5021" s="102"/>
    </row>
    <row r="5022" spans="1:9" x14ac:dyDescent="0.2">
      <c r="A5022" s="16"/>
      <c r="B5022" s="16"/>
      <c r="C5022" s="16"/>
      <c r="D5022" s="19"/>
      <c r="E5022" s="16"/>
      <c r="F5022" s="16"/>
      <c r="G5022" s="16"/>
      <c r="H5022" s="17"/>
      <c r="I5022" s="102"/>
    </row>
    <row r="5023" spans="1:9" x14ac:dyDescent="0.2">
      <c r="A5023" s="16"/>
      <c r="B5023" s="16"/>
      <c r="C5023" s="16"/>
      <c r="D5023" s="19"/>
      <c r="E5023" s="16"/>
      <c r="F5023" s="16"/>
      <c r="G5023" s="16"/>
      <c r="H5023" s="17"/>
      <c r="I5023" s="102"/>
    </row>
    <row r="5024" spans="1:9" x14ac:dyDescent="0.2">
      <c r="A5024" s="16"/>
      <c r="B5024" s="16"/>
      <c r="C5024" s="16"/>
      <c r="D5024" s="19"/>
      <c r="E5024" s="16"/>
      <c r="F5024" s="16"/>
      <c r="G5024" s="16"/>
      <c r="H5024" s="17"/>
      <c r="I5024" s="102"/>
    </row>
    <row r="5025" spans="1:9" x14ac:dyDescent="0.2">
      <c r="A5025" s="16"/>
      <c r="B5025" s="16"/>
      <c r="C5025" s="16"/>
      <c r="D5025" s="19"/>
      <c r="E5025" s="16"/>
      <c r="F5025" s="16"/>
      <c r="G5025" s="16"/>
      <c r="H5025" s="17"/>
      <c r="I5025" s="102"/>
    </row>
    <row r="5026" spans="1:9" x14ac:dyDescent="0.2">
      <c r="A5026" s="16"/>
      <c r="B5026" s="16"/>
      <c r="C5026" s="16"/>
      <c r="D5026" s="19"/>
      <c r="E5026" s="16"/>
      <c r="F5026" s="16"/>
      <c r="G5026" s="16"/>
      <c r="H5026" s="17"/>
      <c r="I5026" s="102"/>
    </row>
    <row r="5027" spans="1:9" x14ac:dyDescent="0.2">
      <c r="A5027" s="16"/>
      <c r="B5027" s="16"/>
      <c r="C5027" s="16"/>
      <c r="D5027" s="19"/>
      <c r="E5027" s="16"/>
      <c r="F5027" s="16"/>
      <c r="G5027" s="16"/>
      <c r="H5027" s="17"/>
      <c r="I5027" s="102"/>
    </row>
    <row r="5028" spans="1:9" x14ac:dyDescent="0.2">
      <c r="A5028" s="16"/>
      <c r="B5028" s="16"/>
      <c r="C5028" s="16"/>
      <c r="D5028" s="19"/>
      <c r="E5028" s="16"/>
      <c r="F5028" s="16"/>
      <c r="G5028" s="16"/>
      <c r="H5028" s="17"/>
      <c r="I5028" s="102"/>
    </row>
  </sheetData>
  <sheetCalcPr fullCalcOnLoad="1"/>
  <autoFilter ref="A107:I249"/>
  <dataConsolidate/>
  <mergeCells count="5">
    <mergeCell ref="A105:I105"/>
    <mergeCell ref="A100:G100"/>
    <mergeCell ref="H101:I101"/>
    <mergeCell ref="H100:I100"/>
    <mergeCell ref="A101:G101"/>
  </mergeCells>
  <conditionalFormatting sqref="A1085:C1086 A932:I932 A352:I352 A1089:G1094 A934:I1077 B109:I115 B116:D117 H118:I118 B119:I122 B123:D124 H124:I124 B137:D137 B138:E138 B139:D139 H137:I139 B126:I136 A107:A5028 B140:I5028">
    <cfRule type="expression" dxfId="411" priority="385" stopIfTrue="1">
      <formula>$A107&lt;&gt;""</formula>
    </cfRule>
  </conditionalFormatting>
  <conditionalFormatting sqref="E1392:G1392 E1282:F1282 E1284:G1288">
    <cfRule type="expression" dxfId="410" priority="384" stopIfTrue="1">
      <formula>$A1282&lt;&gt;""</formula>
    </cfRule>
  </conditionalFormatting>
  <conditionalFormatting sqref="B4375:C4377">
    <cfRule type="expression" dxfId="409" priority="383" stopIfTrue="1">
      <formula>$A4375&lt;&gt;""</formula>
    </cfRule>
  </conditionalFormatting>
  <conditionalFormatting sqref="E4375:G4377 I4375:I4377">
    <cfRule type="expression" dxfId="408" priority="382" stopIfTrue="1">
      <formula>$A4375&lt;&gt;""</formula>
    </cfRule>
  </conditionalFormatting>
  <conditionalFormatting sqref="A4375:A4377">
    <cfRule type="expression" dxfId="407" priority="381" stopIfTrue="1">
      <formula>$A4375&lt;&gt;""</formula>
    </cfRule>
  </conditionalFormatting>
  <conditionalFormatting sqref="D1684:D4402">
    <cfRule type="expression" dxfId="406" priority="380" stopIfTrue="1">
      <formula>$A1684&lt;&gt;""</formula>
    </cfRule>
  </conditionalFormatting>
  <conditionalFormatting sqref="D4375:D4377">
    <cfRule type="expression" dxfId="405" priority="379" stopIfTrue="1">
      <formula>$A4375&lt;&gt;""</formula>
    </cfRule>
  </conditionalFormatting>
  <conditionalFormatting sqref="H4375:H4377">
    <cfRule type="expression" dxfId="404" priority="378" stopIfTrue="1">
      <formula>$A4375&lt;&gt;""</formula>
    </cfRule>
  </conditionalFormatting>
  <conditionalFormatting sqref="E1078:G1080 B1186:C1188 E1186:I1188 I1165:I1185 A1078:C1080 A1083:C1084 E1083:G1084">
    <cfRule type="expression" dxfId="403" priority="377" stopIfTrue="1">
      <formula>$A1078&lt;&gt;""</formula>
    </cfRule>
  </conditionalFormatting>
  <conditionalFormatting sqref="B1159:C1159">
    <cfRule type="expression" dxfId="402" priority="376" stopIfTrue="1">
      <formula>$A1159&lt;&gt;""</formula>
    </cfRule>
  </conditionalFormatting>
  <conditionalFormatting sqref="E1159:G1159">
    <cfRule type="expression" dxfId="401" priority="375" stopIfTrue="1">
      <formula>$A1159&lt;&gt;""</formula>
    </cfRule>
  </conditionalFormatting>
  <conditionalFormatting sqref="B107:H107 B108:E108">
    <cfRule type="expression" dxfId="400" priority="374" stopIfTrue="1">
      <formula>$A107&lt;&gt;""</formula>
    </cfRule>
  </conditionalFormatting>
  <conditionalFormatting sqref="H1190:I1190">
    <cfRule type="expression" dxfId="399" priority="372" stopIfTrue="1">
      <formula>$A1190&lt;&gt;""</formula>
    </cfRule>
  </conditionalFormatting>
  <conditionalFormatting sqref="E107:F107 E108">
    <cfRule type="expression" dxfId="398" priority="370" stopIfTrue="1">
      <formula>$A107&lt;&gt;""</formula>
    </cfRule>
  </conditionalFormatting>
  <conditionalFormatting sqref="G252">
    <cfRule type="expression" dxfId="397" priority="369" stopIfTrue="1">
      <formula>$A252&lt;&gt;""</formula>
    </cfRule>
  </conditionalFormatting>
  <conditionalFormatting sqref="E1190:G1190">
    <cfRule type="expression" dxfId="396" priority="368" stopIfTrue="1">
      <formula>$A1190&lt;&gt;""</formula>
    </cfRule>
  </conditionalFormatting>
  <conditionalFormatting sqref="D1161:D1164">
    <cfRule type="expression" dxfId="395" priority="367" stopIfTrue="1">
      <formula>$A1161&lt;&gt;""</formula>
    </cfRule>
  </conditionalFormatting>
  <conditionalFormatting sqref="G1161:G1164">
    <cfRule type="expression" dxfId="394" priority="366" stopIfTrue="1">
      <formula>$A1161&lt;&gt;""</formula>
    </cfRule>
  </conditionalFormatting>
  <conditionalFormatting sqref="E1161:F1164">
    <cfRule type="expression" dxfId="393" priority="365" stopIfTrue="1">
      <formula>$A1161&lt;&gt;""</formula>
    </cfRule>
  </conditionalFormatting>
  <conditionalFormatting sqref="B1161:C1164">
    <cfRule type="expression" dxfId="392" priority="364" stopIfTrue="1">
      <formula>$A1161&lt;&gt;""</formula>
    </cfRule>
  </conditionalFormatting>
  <conditionalFormatting sqref="D1331:D1334 D1344:D1354 D1337:D1342">
    <cfRule type="expression" dxfId="391" priority="363" stopIfTrue="1">
      <formula>$A1331&lt;&gt;""</formula>
    </cfRule>
  </conditionalFormatting>
  <conditionalFormatting sqref="G1331:G1334 G1344:G1354 G1337:G1342">
    <cfRule type="expression" dxfId="390" priority="362" stopIfTrue="1">
      <formula>$A1331&lt;&gt;""</formula>
    </cfRule>
  </conditionalFormatting>
  <conditionalFormatting sqref="E1331:F1334 E1344:F1354 E1337:F1342">
    <cfRule type="expression" dxfId="389" priority="361" stopIfTrue="1">
      <formula>$A1331&lt;&gt;""</formula>
    </cfRule>
  </conditionalFormatting>
  <conditionalFormatting sqref="B1331:C1334 B1344:C1354 B1337:C1342">
    <cfRule type="expression" dxfId="388" priority="360" stopIfTrue="1">
      <formula>$A1331&lt;&gt;""</formula>
    </cfRule>
  </conditionalFormatting>
  <conditionalFormatting sqref="D1191">
    <cfRule type="expression" dxfId="387" priority="359" stopIfTrue="1">
      <formula>$A1191&lt;&gt;""</formula>
    </cfRule>
  </conditionalFormatting>
  <conditionalFormatting sqref="E1191:G1191">
    <cfRule type="expression" dxfId="386" priority="358" stopIfTrue="1">
      <formula>$A1191&lt;&gt;""</formula>
    </cfRule>
  </conditionalFormatting>
  <conditionalFormatting sqref="B1191:C1191">
    <cfRule type="expression" dxfId="385" priority="357" stopIfTrue="1">
      <formula>$A1191&lt;&gt;""</formula>
    </cfRule>
  </conditionalFormatting>
  <conditionalFormatting sqref="B439:H448">
    <cfRule type="expression" dxfId="384" priority="356" stopIfTrue="1">
      <formula>$A439&lt;&gt;""</formula>
    </cfRule>
  </conditionalFormatting>
  <conditionalFormatting sqref="B269:H269 B270:D275">
    <cfRule type="expression" dxfId="383" priority="355" stopIfTrue="1">
      <formula>$A269&lt;&gt;""</formula>
    </cfRule>
  </conditionalFormatting>
  <conditionalFormatting sqref="E1393:F1395">
    <cfRule type="expression" dxfId="382" priority="352" stopIfTrue="1">
      <formula>$A1393&lt;&gt;""</formula>
    </cfRule>
  </conditionalFormatting>
  <conditionalFormatting sqref="D1393:D1395">
    <cfRule type="expression" dxfId="381" priority="354" stopIfTrue="1">
      <formula>$A1393&lt;&gt;""</formula>
    </cfRule>
  </conditionalFormatting>
  <conditionalFormatting sqref="G1393:G1395">
    <cfRule type="expression" dxfId="380" priority="353" stopIfTrue="1">
      <formula>$A1393&lt;&gt;""</formula>
    </cfRule>
  </conditionalFormatting>
  <conditionalFormatting sqref="B673:H673">
    <cfRule type="expression" dxfId="379" priority="351" stopIfTrue="1">
      <formula>$A673&lt;&gt;""</formula>
    </cfRule>
  </conditionalFormatting>
  <conditionalFormatting sqref="H1482:H1486">
    <cfRule type="expression" dxfId="378" priority="350" stopIfTrue="1">
      <formula>$A1482&lt;&gt;""</formula>
    </cfRule>
  </conditionalFormatting>
  <conditionalFormatting sqref="D1482:D1486">
    <cfRule type="expression" dxfId="377" priority="349" stopIfTrue="1">
      <formula>$A1482&lt;&gt;""</formula>
    </cfRule>
  </conditionalFormatting>
  <conditionalFormatting sqref="G1482:G1486">
    <cfRule type="expression" dxfId="376" priority="348" stopIfTrue="1">
      <formula>$A1482&lt;&gt;""</formula>
    </cfRule>
  </conditionalFormatting>
  <conditionalFormatting sqref="E1482:F1486">
    <cfRule type="expression" dxfId="375" priority="347" stopIfTrue="1">
      <formula>$A1482&lt;&gt;""</formula>
    </cfRule>
  </conditionalFormatting>
  <conditionalFormatting sqref="B1482:C1486">
    <cfRule type="expression" dxfId="374" priority="346" stopIfTrue="1">
      <formula>$A1482&lt;&gt;""</formula>
    </cfRule>
  </conditionalFormatting>
  <conditionalFormatting sqref="H197:H198 E194:H196 E197:F198">
    <cfRule type="expression" dxfId="373" priority="345" stopIfTrue="1">
      <formula>$A194&lt;&gt;""</formula>
    </cfRule>
  </conditionalFormatting>
  <conditionalFormatting sqref="G270:H274">
    <cfRule type="expression" dxfId="372" priority="344" stopIfTrue="1">
      <formula>$A270&lt;&gt;""</formula>
    </cfRule>
  </conditionalFormatting>
  <conditionalFormatting sqref="E270:F274">
    <cfRule type="expression" dxfId="371" priority="343" stopIfTrue="1">
      <formula>$A270&lt;&gt;""</formula>
    </cfRule>
  </conditionalFormatting>
  <conditionalFormatting sqref="G197:G198">
    <cfRule type="expression" dxfId="370" priority="342" stopIfTrue="1">
      <formula>$A197&lt;&gt;""</formula>
    </cfRule>
  </conditionalFormatting>
  <conditionalFormatting sqref="B199:H213 F230:H230 H214:H251 B214:D251">
    <cfRule type="expression" dxfId="369" priority="341" stopIfTrue="1">
      <formula>$A199&lt;&gt;""</formula>
    </cfRule>
  </conditionalFormatting>
  <conditionalFormatting sqref="H1167:H1168">
    <cfRule type="expression" dxfId="368" priority="340" stopIfTrue="1">
      <formula>$A1167&lt;&gt;""</formula>
    </cfRule>
  </conditionalFormatting>
  <conditionalFormatting sqref="B1196:G1196">
    <cfRule type="expression" dxfId="367" priority="339" stopIfTrue="1">
      <formula>$A1196&lt;&gt;""</formula>
    </cfRule>
  </conditionalFormatting>
  <conditionalFormatting sqref="D1167:D1168">
    <cfRule type="expression" dxfId="366" priority="338" stopIfTrue="1">
      <formula>$A1167&lt;&gt;""</formula>
    </cfRule>
  </conditionalFormatting>
  <conditionalFormatting sqref="B1167:C1168">
    <cfRule type="expression" dxfId="365" priority="337" stopIfTrue="1">
      <formula>$A1167&lt;&gt;""</formula>
    </cfRule>
  </conditionalFormatting>
  <conditionalFormatting sqref="G1167:G1168">
    <cfRule type="expression" dxfId="364" priority="336" stopIfTrue="1">
      <formula>$A1167&lt;&gt;""</formula>
    </cfRule>
  </conditionalFormatting>
  <conditionalFormatting sqref="E1167:F1168">
    <cfRule type="expression" dxfId="363" priority="335" stopIfTrue="1">
      <formula>$A1167&lt;&gt;""</formula>
    </cfRule>
  </conditionalFormatting>
  <conditionalFormatting sqref="D1398:D1399 H1398:H1404">
    <cfRule type="expression" dxfId="362" priority="330" stopIfTrue="1">
      <formula>$A1398&lt;&gt;""</formula>
    </cfRule>
  </conditionalFormatting>
  <conditionalFormatting sqref="D1169 H1169:H1176 D1172">
    <cfRule type="expression" dxfId="361" priority="334" stopIfTrue="1">
      <formula>$A1169&lt;&gt;""</formula>
    </cfRule>
  </conditionalFormatting>
  <conditionalFormatting sqref="G1398:G1404">
    <cfRule type="expression" dxfId="360" priority="329" stopIfTrue="1">
      <formula>$A1398&lt;&gt;""</formula>
    </cfRule>
  </conditionalFormatting>
  <conditionalFormatting sqref="G1169 G1172">
    <cfRule type="expression" dxfId="359" priority="333" stopIfTrue="1">
      <formula>$A1169&lt;&gt;""</formula>
    </cfRule>
  </conditionalFormatting>
  <conditionalFormatting sqref="E1169:F1169 E1172:F1172">
    <cfRule type="expression" dxfId="358" priority="332" stopIfTrue="1">
      <formula>$A1169&lt;&gt;""</formula>
    </cfRule>
  </conditionalFormatting>
  <conditionalFormatting sqref="B1169:C1169 B1172:C1172">
    <cfRule type="expression" dxfId="357" priority="331" stopIfTrue="1">
      <formula>$A1169&lt;&gt;""</formula>
    </cfRule>
  </conditionalFormatting>
  <conditionalFormatting sqref="B1398:C1399">
    <cfRule type="expression" dxfId="356" priority="328" stopIfTrue="1">
      <formula>$A1398&lt;&gt;""</formula>
    </cfRule>
  </conditionalFormatting>
  <conditionalFormatting sqref="E1398:F1404">
    <cfRule type="expression" dxfId="355" priority="327" stopIfTrue="1">
      <formula>$A1398&lt;&gt;""</formula>
    </cfRule>
  </conditionalFormatting>
  <conditionalFormatting sqref="B1081:G1081">
    <cfRule type="expression" dxfId="354" priority="326" stopIfTrue="1">
      <formula>$A1081&lt;&gt;""</formula>
    </cfRule>
  </conditionalFormatting>
  <conditionalFormatting sqref="B1197:G1197 B1200:G1204">
    <cfRule type="expression" dxfId="353" priority="325" stopIfTrue="1">
      <formula>$A1197&lt;&gt;""</formula>
    </cfRule>
  </conditionalFormatting>
  <conditionalFormatting sqref="E504:G505 G503">
    <cfRule type="expression" dxfId="352" priority="324" stopIfTrue="1">
      <formula>$A503&lt;&gt;""</formula>
    </cfRule>
  </conditionalFormatting>
  <conditionalFormatting sqref="D503:D505">
    <cfRule type="expression" dxfId="351" priority="323" stopIfTrue="1">
      <formula>$A503&lt;&gt;""</formula>
    </cfRule>
  </conditionalFormatting>
  <conditionalFormatting sqref="B503:C505">
    <cfRule type="expression" dxfId="350" priority="322" stopIfTrue="1">
      <formula>$A503&lt;&gt;""</formula>
    </cfRule>
  </conditionalFormatting>
  <conditionalFormatting sqref="D1481">
    <cfRule type="expression" dxfId="349" priority="321" stopIfTrue="1">
      <formula>$A1481&lt;&gt;""</formula>
    </cfRule>
  </conditionalFormatting>
  <conditionalFormatting sqref="G1481">
    <cfRule type="expression" dxfId="348" priority="320" stopIfTrue="1">
      <formula>$A1481&lt;&gt;""</formula>
    </cfRule>
  </conditionalFormatting>
  <conditionalFormatting sqref="E1481:F1481">
    <cfRule type="expression" dxfId="347" priority="319" stopIfTrue="1">
      <formula>$A1481&lt;&gt;""</formula>
    </cfRule>
  </conditionalFormatting>
  <conditionalFormatting sqref="B1481:C1481">
    <cfRule type="expression" dxfId="346" priority="318" stopIfTrue="1">
      <formula>$A1481&lt;&gt;""</formula>
    </cfRule>
  </conditionalFormatting>
  <conditionalFormatting sqref="B485:G486">
    <cfRule type="expression" dxfId="345" priority="317" stopIfTrue="1">
      <formula>$A485&lt;&gt;""</formula>
    </cfRule>
  </conditionalFormatting>
  <conditionalFormatting sqref="D1193 D1195">
    <cfRule type="expression" dxfId="344" priority="316" stopIfTrue="1">
      <formula>$A1193&lt;&gt;""</formula>
    </cfRule>
  </conditionalFormatting>
  <conditionalFormatting sqref="B1193:C1193 E1193:H1193 E1195:H1195 B1195:C1195">
    <cfRule type="expression" dxfId="343" priority="315" stopIfTrue="1">
      <formula>$A1193&lt;&gt;""</formula>
    </cfRule>
  </conditionalFormatting>
  <conditionalFormatting sqref="B1110:G1110">
    <cfRule type="expression" dxfId="342" priority="314" stopIfTrue="1">
      <formula>$A1110&lt;&gt;""</formula>
    </cfRule>
  </conditionalFormatting>
  <conditionalFormatting sqref="H1082">
    <cfRule type="expression" dxfId="341" priority="313" stopIfTrue="1">
      <formula>$A1082&lt;&gt;""</formula>
    </cfRule>
  </conditionalFormatting>
  <conditionalFormatting sqref="B1082:G1082">
    <cfRule type="expression" dxfId="340" priority="312" stopIfTrue="1">
      <formula>$A1082&lt;&gt;""</formula>
    </cfRule>
  </conditionalFormatting>
  <conditionalFormatting sqref="H1318:H1325 H1328:H1329">
    <cfRule type="expression" dxfId="339" priority="311" stopIfTrue="1">
      <formula>$A1318&lt;&gt;""</formula>
    </cfRule>
  </conditionalFormatting>
  <conditionalFormatting sqref="E1328:F1329 E1321:F1325">
    <cfRule type="expression" dxfId="338" priority="310" stopIfTrue="1">
      <formula>$A1321&lt;&gt;""</formula>
    </cfRule>
  </conditionalFormatting>
  <conditionalFormatting sqref="B1318:D1318">
    <cfRule type="expression" dxfId="337" priority="309" stopIfTrue="1">
      <formula>$A1318&lt;&gt;""</formula>
    </cfRule>
  </conditionalFormatting>
  <conditionalFormatting sqref="E1318:G1318 G1328:G1329 G1321:G1325">
    <cfRule type="expression" dxfId="336" priority="308" stopIfTrue="1">
      <formula>$A1318&lt;&gt;""</formula>
    </cfRule>
  </conditionalFormatting>
  <conditionalFormatting sqref="D1321:D1325 D1328:D1329">
    <cfRule type="expression" dxfId="335" priority="307" stopIfTrue="1">
      <formula>$A1321&lt;&gt;""</formula>
    </cfRule>
  </conditionalFormatting>
  <conditionalFormatting sqref="B1321:C1325 B1328:C1329">
    <cfRule type="expression" dxfId="334" priority="306" stopIfTrue="1">
      <formula>$A1321&lt;&gt;""</formula>
    </cfRule>
  </conditionalFormatting>
  <conditionalFormatting sqref="D1389 H1389:H1391">
    <cfRule type="expression" dxfId="333" priority="305" stopIfTrue="1">
      <formula>$A1389&lt;&gt;""</formula>
    </cfRule>
  </conditionalFormatting>
  <conditionalFormatting sqref="G1389">
    <cfRule type="expression" dxfId="332" priority="304" stopIfTrue="1">
      <formula>$A1389&lt;&gt;""</formula>
    </cfRule>
  </conditionalFormatting>
  <conditionalFormatting sqref="B1389:C1389">
    <cfRule type="expression" dxfId="331" priority="303" stopIfTrue="1">
      <formula>$A1389&lt;&gt;""</formula>
    </cfRule>
  </conditionalFormatting>
  <conditionalFormatting sqref="E1389:F1389">
    <cfRule type="expression" dxfId="330" priority="302" stopIfTrue="1">
      <formula>$A1389&lt;&gt;""</formula>
    </cfRule>
  </conditionalFormatting>
  <conditionalFormatting sqref="B1194:H1194">
    <cfRule type="expression" dxfId="329" priority="301" stopIfTrue="1">
      <formula>$A1194&lt;&gt;""</formula>
    </cfRule>
  </conditionalFormatting>
  <conditionalFormatting sqref="H1189">
    <cfRule type="expression" dxfId="328" priority="300" stopIfTrue="1">
      <formula>$A1189&lt;&gt;""</formula>
    </cfRule>
  </conditionalFormatting>
  <conditionalFormatting sqref="D1189">
    <cfRule type="expression" dxfId="327" priority="299" stopIfTrue="1">
      <formula>$A1189&lt;&gt;""</formula>
    </cfRule>
  </conditionalFormatting>
  <conditionalFormatting sqref="E1189:G1189">
    <cfRule type="expression" dxfId="326" priority="298" stopIfTrue="1">
      <formula>$A1189&lt;&gt;""</formula>
    </cfRule>
  </conditionalFormatting>
  <conditionalFormatting sqref="B1189:C1189">
    <cfRule type="expression" dxfId="325" priority="297" stopIfTrue="1">
      <formula>$A1189&lt;&gt;""</formula>
    </cfRule>
  </conditionalFormatting>
  <conditionalFormatting sqref="H1434">
    <cfRule type="expression" dxfId="324" priority="296" stopIfTrue="1">
      <formula>$A1434&lt;&gt;""</formula>
    </cfRule>
  </conditionalFormatting>
  <conditionalFormatting sqref="E1434:G1434">
    <cfRule type="expression" dxfId="323" priority="295" stopIfTrue="1">
      <formula>$A1434&lt;&gt;""</formula>
    </cfRule>
  </conditionalFormatting>
  <conditionalFormatting sqref="D1434">
    <cfRule type="expression" dxfId="322" priority="294" stopIfTrue="1">
      <formula>$A1434&lt;&gt;""</formula>
    </cfRule>
  </conditionalFormatting>
  <conditionalFormatting sqref="B1434:C1434">
    <cfRule type="expression" dxfId="321" priority="293" stopIfTrue="1">
      <formula>$A1434&lt;&gt;""</formula>
    </cfRule>
  </conditionalFormatting>
  <conditionalFormatting sqref="H1438:H1439 B1438:D1439">
    <cfRule type="expression" dxfId="320" priority="292" stopIfTrue="1">
      <formula>$A1438&lt;&gt;""</formula>
    </cfRule>
  </conditionalFormatting>
  <conditionalFormatting sqref="E1438:G1439">
    <cfRule type="expression" dxfId="319" priority="291" stopIfTrue="1">
      <formula>$A1438&lt;&gt;""</formula>
    </cfRule>
  </conditionalFormatting>
  <conditionalFormatting sqref="H1192">
    <cfRule type="expression" dxfId="318" priority="290" stopIfTrue="1">
      <formula>$A1192&lt;&gt;""</formula>
    </cfRule>
  </conditionalFormatting>
  <conditionalFormatting sqref="B1192:G1192">
    <cfRule type="expression" dxfId="317" priority="289" stopIfTrue="1">
      <formula>$A1192&lt;&gt;""</formula>
    </cfRule>
  </conditionalFormatting>
  <conditionalFormatting sqref="G517 B506:G511">
    <cfRule type="expression" dxfId="316" priority="288" stopIfTrue="1">
      <formula>$A506&lt;&gt;""</formula>
    </cfRule>
  </conditionalFormatting>
  <conditionalFormatting sqref="G1282">
    <cfRule type="expression" dxfId="315" priority="287" stopIfTrue="1">
      <formula>$A1282&lt;&gt;""</formula>
    </cfRule>
  </conditionalFormatting>
  <conditionalFormatting sqref="E1142:F1142">
    <cfRule type="expression" dxfId="314" priority="286" stopIfTrue="1">
      <formula>$A1142&lt;&gt;""</formula>
    </cfRule>
  </conditionalFormatting>
  <conditionalFormatting sqref="D1142">
    <cfRule type="expression" dxfId="313" priority="285" stopIfTrue="1">
      <formula>$A1142&lt;&gt;""</formula>
    </cfRule>
  </conditionalFormatting>
  <conditionalFormatting sqref="B1142:C1142">
    <cfRule type="expression" dxfId="312" priority="284" stopIfTrue="1">
      <formula>$A1142&lt;&gt;""</formula>
    </cfRule>
  </conditionalFormatting>
  <conditionalFormatting sqref="D1400:D1404">
    <cfRule type="expression" dxfId="311" priority="283" stopIfTrue="1">
      <formula>$A1400&lt;&gt;""</formula>
    </cfRule>
  </conditionalFormatting>
  <conditionalFormatting sqref="B1400:C1404">
    <cfRule type="expression" dxfId="310" priority="282" stopIfTrue="1">
      <formula>$A1400&lt;&gt;""</formula>
    </cfRule>
  </conditionalFormatting>
  <conditionalFormatting sqref="G1173:G1176">
    <cfRule type="expression" dxfId="309" priority="281" stopIfTrue="1">
      <formula>$A1173&lt;&gt;""</formula>
    </cfRule>
  </conditionalFormatting>
  <conditionalFormatting sqref="D1173:D1176">
    <cfRule type="expression" dxfId="308" priority="280" stopIfTrue="1">
      <formula>$A1173&lt;&gt;""</formula>
    </cfRule>
  </conditionalFormatting>
  <conditionalFormatting sqref="E1173:F1176">
    <cfRule type="expression" dxfId="307" priority="279" stopIfTrue="1">
      <formula>$A1173&lt;&gt;""</formula>
    </cfRule>
  </conditionalFormatting>
  <conditionalFormatting sqref="B1173:C1176">
    <cfRule type="expression" dxfId="306" priority="278" stopIfTrue="1">
      <formula>$A1173&lt;&gt;""</formula>
    </cfRule>
  </conditionalFormatting>
  <conditionalFormatting sqref="D1160">
    <cfRule type="expression" dxfId="305" priority="277" stopIfTrue="1">
      <formula>$A1160&lt;&gt;""</formula>
    </cfRule>
  </conditionalFormatting>
  <conditionalFormatting sqref="G1160">
    <cfRule type="expression" dxfId="304" priority="276" stopIfTrue="1">
      <formula>$A1160&lt;&gt;""</formula>
    </cfRule>
  </conditionalFormatting>
  <conditionalFormatting sqref="E1160:F1160">
    <cfRule type="expression" dxfId="303" priority="275" stopIfTrue="1">
      <formula>$A1160&lt;&gt;""</formula>
    </cfRule>
  </conditionalFormatting>
  <conditionalFormatting sqref="B1160:C1160">
    <cfRule type="expression" dxfId="302" priority="274" stopIfTrue="1">
      <formula>$A1160&lt;&gt;""</formula>
    </cfRule>
  </conditionalFormatting>
  <conditionalFormatting sqref="H1388">
    <cfRule type="expression" dxfId="301" priority="273" stopIfTrue="1">
      <formula>$A1388&lt;&gt;""</formula>
    </cfRule>
  </conditionalFormatting>
  <conditionalFormatting sqref="D1388">
    <cfRule type="expression" dxfId="300" priority="272" stopIfTrue="1">
      <formula>$A1388&lt;&gt;""</formula>
    </cfRule>
  </conditionalFormatting>
  <conditionalFormatting sqref="G1388">
    <cfRule type="expression" dxfId="299" priority="271" stopIfTrue="1">
      <formula>$A1388&lt;&gt;""</formula>
    </cfRule>
  </conditionalFormatting>
  <conditionalFormatting sqref="E1388:F1388">
    <cfRule type="expression" dxfId="298" priority="270" stopIfTrue="1">
      <formula>$A1388&lt;&gt;""</formula>
    </cfRule>
  </conditionalFormatting>
  <conditionalFormatting sqref="B1388:C1388">
    <cfRule type="expression" dxfId="297" priority="269" stopIfTrue="1">
      <formula>$A1388&lt;&gt;""</formula>
    </cfRule>
  </conditionalFormatting>
  <conditionalFormatting sqref="B517:F517 B518:D524">
    <cfRule type="expression" dxfId="296" priority="268" stopIfTrue="1">
      <formula>$A517&lt;&gt;""</formula>
    </cfRule>
  </conditionalFormatting>
  <conditionalFormatting sqref="H512:H516 B512:D516">
    <cfRule type="expression" dxfId="295" priority="267" stopIfTrue="1">
      <formula>$A512&lt;&gt;""</formula>
    </cfRule>
  </conditionalFormatting>
  <conditionalFormatting sqref="G515:G516 E512:G514">
    <cfRule type="expression" dxfId="294" priority="266" stopIfTrue="1">
      <formula>$A512&lt;&gt;""</formula>
    </cfRule>
  </conditionalFormatting>
  <conditionalFormatting sqref="D1166 H1166">
    <cfRule type="expression" dxfId="293" priority="265" stopIfTrue="1">
      <formula>$A1166&lt;&gt;""</formula>
    </cfRule>
  </conditionalFormatting>
  <conditionalFormatting sqref="G1166">
    <cfRule type="expression" dxfId="292" priority="264" stopIfTrue="1">
      <formula>$A1166&lt;&gt;""</formula>
    </cfRule>
  </conditionalFormatting>
  <conditionalFormatting sqref="E1166:F1166">
    <cfRule type="expression" dxfId="291" priority="263" stopIfTrue="1">
      <formula>$A1166&lt;&gt;""</formula>
    </cfRule>
  </conditionalFormatting>
  <conditionalFormatting sqref="B1166:C1166">
    <cfRule type="expression" dxfId="290" priority="262" stopIfTrue="1">
      <formula>$A1166&lt;&gt;""</formula>
    </cfRule>
  </conditionalFormatting>
  <conditionalFormatting sqref="D1397 H1397">
    <cfRule type="expression" dxfId="289" priority="261" stopIfTrue="1">
      <formula>$A1397&lt;&gt;""</formula>
    </cfRule>
  </conditionalFormatting>
  <conditionalFormatting sqref="G1397">
    <cfRule type="expression" dxfId="288" priority="260" stopIfTrue="1">
      <formula>$A1397&lt;&gt;""</formula>
    </cfRule>
  </conditionalFormatting>
  <conditionalFormatting sqref="E1397:F1397">
    <cfRule type="expression" dxfId="287" priority="259" stopIfTrue="1">
      <formula>$A1397&lt;&gt;""</formula>
    </cfRule>
  </conditionalFormatting>
  <conditionalFormatting sqref="B1397:C1397">
    <cfRule type="expression" dxfId="286" priority="258" stopIfTrue="1">
      <formula>$A1397&lt;&gt;""</formula>
    </cfRule>
  </conditionalFormatting>
  <conditionalFormatting sqref="H1326:H1327">
    <cfRule type="expression" dxfId="285" priority="257" stopIfTrue="1">
      <formula>$A1326&lt;&gt;""</formula>
    </cfRule>
  </conditionalFormatting>
  <conditionalFormatting sqref="D1326:D1327">
    <cfRule type="expression" dxfId="284" priority="256" stopIfTrue="1">
      <formula>$A1326&lt;&gt;""</formula>
    </cfRule>
  </conditionalFormatting>
  <conditionalFormatting sqref="G1326:G1327">
    <cfRule type="expression" dxfId="283" priority="255" stopIfTrue="1">
      <formula>$A1326&lt;&gt;""</formula>
    </cfRule>
  </conditionalFormatting>
  <conditionalFormatting sqref="E1326:F1327">
    <cfRule type="expression" dxfId="282" priority="254" stopIfTrue="1">
      <formula>$A1326&lt;&gt;""</formula>
    </cfRule>
  </conditionalFormatting>
  <conditionalFormatting sqref="B1326:C1327">
    <cfRule type="expression" dxfId="281" priority="253" stopIfTrue="1">
      <formula>$A1326&lt;&gt;""</formula>
    </cfRule>
  </conditionalFormatting>
  <conditionalFormatting sqref="H1440">
    <cfRule type="expression" dxfId="280" priority="252" stopIfTrue="1">
      <formula>$A1440&lt;&gt;""</formula>
    </cfRule>
  </conditionalFormatting>
  <conditionalFormatting sqref="D1440">
    <cfRule type="expression" dxfId="279" priority="251" stopIfTrue="1">
      <formula>$A1440&lt;&gt;""</formula>
    </cfRule>
  </conditionalFormatting>
  <conditionalFormatting sqref="G1440">
    <cfRule type="expression" dxfId="278" priority="250" stopIfTrue="1">
      <formula>$A1440&lt;&gt;""</formula>
    </cfRule>
  </conditionalFormatting>
  <conditionalFormatting sqref="E1440:F1440">
    <cfRule type="expression" dxfId="277" priority="249" stopIfTrue="1">
      <formula>$A1440&lt;&gt;""</formula>
    </cfRule>
  </conditionalFormatting>
  <conditionalFormatting sqref="B1440:C1440">
    <cfRule type="expression" dxfId="276" priority="248" stopIfTrue="1">
      <formula>$A1440&lt;&gt;""</formula>
    </cfRule>
  </conditionalFormatting>
  <conditionalFormatting sqref="B1205:G1221">
    <cfRule type="expression" dxfId="275" priority="247" stopIfTrue="1">
      <formula>$A1205&lt;&gt;""</formula>
    </cfRule>
  </conditionalFormatting>
  <conditionalFormatting sqref="B1299:H1299 H1300:H1316">
    <cfRule type="expression" dxfId="274" priority="246" stopIfTrue="1">
      <formula>$A1299&lt;&gt;""</formula>
    </cfRule>
  </conditionalFormatting>
  <conditionalFormatting sqref="E275:H275">
    <cfRule type="expression" dxfId="273" priority="245" stopIfTrue="1">
      <formula>$A275&lt;&gt;""</formula>
    </cfRule>
  </conditionalFormatting>
  <conditionalFormatting sqref="E518:G524">
    <cfRule type="expression" dxfId="272" priority="244" stopIfTrue="1">
      <formula>$A518&lt;&gt;""</formula>
    </cfRule>
  </conditionalFormatting>
  <conditionalFormatting sqref="B1300:G1302 G1303:G1316 B1303:D1316">
    <cfRule type="expression" dxfId="271" priority="243" stopIfTrue="1">
      <formula>$A1300&lt;&gt;""</formula>
    </cfRule>
  </conditionalFormatting>
  <conditionalFormatting sqref="B1165:H1165">
    <cfRule type="expression" dxfId="270" priority="242" stopIfTrue="1">
      <formula>$A1165&lt;&gt;""</formula>
    </cfRule>
  </conditionalFormatting>
  <conditionalFormatting sqref="B1396:H1396">
    <cfRule type="expression" dxfId="269" priority="241" stopIfTrue="1">
      <formula>$A1396&lt;&gt;""</formula>
    </cfRule>
  </conditionalFormatting>
  <conditionalFormatting sqref="H276">
    <cfRule type="expression" dxfId="268" priority="240" stopIfTrue="1">
      <formula>$A276&lt;&gt;""</formula>
    </cfRule>
  </conditionalFormatting>
  <conditionalFormatting sqref="E502:F502">
    <cfRule type="expression" dxfId="267" priority="239" stopIfTrue="1">
      <formula>$A502&lt;&gt;""</formula>
    </cfRule>
  </conditionalFormatting>
  <conditionalFormatting sqref="G502">
    <cfRule type="expression" dxfId="266" priority="238" stopIfTrue="1">
      <formula>$A502&lt;&gt;""</formula>
    </cfRule>
  </conditionalFormatting>
  <conditionalFormatting sqref="D502">
    <cfRule type="expression" dxfId="265" priority="237" stopIfTrue="1">
      <formula>$A502&lt;&gt;""</formula>
    </cfRule>
  </conditionalFormatting>
  <conditionalFormatting sqref="B502:C502">
    <cfRule type="expression" dxfId="264" priority="236" stopIfTrue="1">
      <formula>$A502&lt;&gt;""</formula>
    </cfRule>
  </conditionalFormatting>
  <conditionalFormatting sqref="H500:H501">
    <cfRule type="expression" dxfId="263" priority="235" stopIfTrue="1">
      <formula>$A500&lt;&gt;""</formula>
    </cfRule>
  </conditionalFormatting>
  <conditionalFormatting sqref="E500:G501">
    <cfRule type="expression" dxfId="262" priority="234" stopIfTrue="1">
      <formula>$A500&lt;&gt;""</formula>
    </cfRule>
  </conditionalFormatting>
  <conditionalFormatting sqref="D500:D501">
    <cfRule type="expression" dxfId="261" priority="233" stopIfTrue="1">
      <formula>$A500&lt;&gt;""</formula>
    </cfRule>
  </conditionalFormatting>
  <conditionalFormatting sqref="B500:C501">
    <cfRule type="expression" dxfId="260" priority="232" stopIfTrue="1">
      <formula>$A500&lt;&gt;""</formula>
    </cfRule>
  </conditionalFormatting>
  <conditionalFormatting sqref="E503:F503">
    <cfRule type="expression" dxfId="259" priority="231" stopIfTrue="1">
      <formula>$A503&lt;&gt;""</formula>
    </cfRule>
  </conditionalFormatting>
  <conditionalFormatting sqref="E214:F214">
    <cfRule type="expression" dxfId="258" priority="226" stopIfTrue="1">
      <formula>$A214&lt;&gt;""</formula>
    </cfRule>
  </conditionalFormatting>
  <conditionalFormatting sqref="H1138">
    <cfRule type="expression" dxfId="257" priority="230" stopIfTrue="1">
      <formula>$A1138&lt;&gt;""</formula>
    </cfRule>
  </conditionalFormatting>
  <conditionalFormatting sqref="D1138">
    <cfRule type="expression" dxfId="256" priority="229" stopIfTrue="1">
      <formula>$A1138&lt;&gt;""</formula>
    </cfRule>
  </conditionalFormatting>
  <conditionalFormatting sqref="B1138:C1138">
    <cfRule type="expression" dxfId="255" priority="228" stopIfTrue="1">
      <formula>$A1138&lt;&gt;""</formula>
    </cfRule>
  </conditionalFormatting>
  <conditionalFormatting sqref="G1138">
    <cfRule type="expression" dxfId="254" priority="227" stopIfTrue="1">
      <formula>$A1138&lt;&gt;""</formula>
    </cfRule>
  </conditionalFormatting>
  <conditionalFormatting sqref="G214">
    <cfRule type="expression" dxfId="253" priority="225" stopIfTrue="1">
      <formula>$A214&lt;&gt;""</formula>
    </cfRule>
  </conditionalFormatting>
  <conditionalFormatting sqref="E215:G218">
    <cfRule type="expression" dxfId="252" priority="224" stopIfTrue="1">
      <formula>$A215&lt;&gt;""</formula>
    </cfRule>
  </conditionalFormatting>
  <conditionalFormatting sqref="E1303:F1316">
    <cfRule type="expression" dxfId="251" priority="223" stopIfTrue="1">
      <formula>$A1303&lt;&gt;""</formula>
    </cfRule>
  </conditionalFormatting>
  <conditionalFormatting sqref="E515:F516">
    <cfRule type="expression" dxfId="250" priority="222" stopIfTrue="1">
      <formula>$A515&lt;&gt;""</formula>
    </cfRule>
  </conditionalFormatting>
  <conditionalFormatting sqref="E276:F276">
    <cfRule type="expression" dxfId="249" priority="221" stopIfTrue="1">
      <formula>$A276&lt;&gt;""</formula>
    </cfRule>
  </conditionalFormatting>
  <conditionalFormatting sqref="G276">
    <cfRule type="expression" dxfId="248" priority="220" stopIfTrue="1">
      <formula>$A276&lt;&gt;""</formula>
    </cfRule>
  </conditionalFormatting>
  <conditionalFormatting sqref="E219:G219">
    <cfRule type="expression" dxfId="247" priority="219" stopIfTrue="1">
      <formula>$A219&lt;&gt;""</formula>
    </cfRule>
  </conditionalFormatting>
  <conditionalFormatting sqref="H1283 B1283:D1283">
    <cfRule type="expression" dxfId="246" priority="218" stopIfTrue="1">
      <formula>$A1283&lt;&gt;""</formula>
    </cfRule>
  </conditionalFormatting>
  <conditionalFormatting sqref="E1283:G1283">
    <cfRule type="expression" dxfId="245" priority="217" stopIfTrue="1">
      <formula>$A1283&lt;&gt;""</formula>
    </cfRule>
  </conditionalFormatting>
  <conditionalFormatting sqref="E1421:F1430">
    <cfRule type="expression" dxfId="244" priority="216" stopIfTrue="1">
      <formula>$A1421&lt;&gt;""</formula>
    </cfRule>
  </conditionalFormatting>
  <conditionalFormatting sqref="E220:F221">
    <cfRule type="expression" dxfId="243" priority="215" stopIfTrue="1">
      <formula>$A220&lt;&gt;""</formula>
    </cfRule>
  </conditionalFormatting>
  <conditionalFormatting sqref="G220:G221">
    <cfRule type="expression" dxfId="242" priority="214" stopIfTrue="1">
      <formula>$A220&lt;&gt;""</formula>
    </cfRule>
  </conditionalFormatting>
  <conditionalFormatting sqref="E222:G223 E224:F228">
    <cfRule type="expression" dxfId="241" priority="213" stopIfTrue="1">
      <formula>$A222&lt;&gt;""</formula>
    </cfRule>
  </conditionalFormatting>
  <conditionalFormatting sqref="G224">
    <cfRule type="expression" dxfId="240" priority="212" stopIfTrue="1">
      <formula>$A224&lt;&gt;""</formula>
    </cfRule>
  </conditionalFormatting>
  <conditionalFormatting sqref="B1422:D1432">
    <cfRule type="expression" dxfId="239" priority="211" stopIfTrue="1">
      <formula>$A1422&lt;&gt;""</formula>
    </cfRule>
  </conditionalFormatting>
  <conditionalFormatting sqref="G225:G229">
    <cfRule type="expression" dxfId="238" priority="210" stopIfTrue="1">
      <formula>$A225&lt;&gt;""</formula>
    </cfRule>
  </conditionalFormatting>
  <conditionalFormatting sqref="B653">
    <cfRule type="expression" dxfId="237" priority="209" stopIfTrue="1">
      <formula>$A653&lt;&gt;""</formula>
    </cfRule>
  </conditionalFormatting>
  <conditionalFormatting sqref="B304:H304">
    <cfRule type="expression" dxfId="236" priority="208" stopIfTrue="1">
      <formula>$A304&lt;&gt;""</formula>
    </cfRule>
  </conditionalFormatting>
  <conditionalFormatting sqref="B305:H305">
    <cfRule type="expression" dxfId="235" priority="207" stopIfTrue="1">
      <formula>$A305&lt;&gt;""</formula>
    </cfRule>
  </conditionalFormatting>
  <conditionalFormatting sqref="B306:H308 B309:D318 H309:H311">
    <cfRule type="expression" dxfId="234" priority="206" stopIfTrue="1">
      <formula>$A306&lt;&gt;""</formula>
    </cfRule>
  </conditionalFormatting>
  <conditionalFormatting sqref="E309:G311">
    <cfRule type="expression" dxfId="233" priority="205" stopIfTrue="1">
      <formula>$A309&lt;&gt;""</formula>
    </cfRule>
  </conditionalFormatting>
  <conditionalFormatting sqref="E229:F229">
    <cfRule type="expression" dxfId="232" priority="204" stopIfTrue="1">
      <formula>$A229&lt;&gt;""</formula>
    </cfRule>
  </conditionalFormatting>
  <conditionalFormatting sqref="G230:G233">
    <cfRule type="expression" dxfId="231" priority="202" stopIfTrue="1">
      <formula>$A230&lt;&gt;""</formula>
    </cfRule>
  </conditionalFormatting>
  <conditionalFormatting sqref="E230:F234">
    <cfRule type="expression" dxfId="230" priority="203" stopIfTrue="1">
      <formula>$A230&lt;&gt;""</formula>
    </cfRule>
  </conditionalFormatting>
  <conditionalFormatting sqref="G234">
    <cfRule type="expression" dxfId="229" priority="201" stopIfTrue="1">
      <formula>$A234&lt;&gt;""</formula>
    </cfRule>
  </conditionalFormatting>
  <conditionalFormatting sqref="H312:H318">
    <cfRule type="expression" dxfId="228" priority="200" stopIfTrue="1">
      <formula>$A312&lt;&gt;""</formula>
    </cfRule>
  </conditionalFormatting>
  <conditionalFormatting sqref="E312:G318">
    <cfRule type="expression" dxfId="227" priority="199" stopIfTrue="1">
      <formula>$A312&lt;&gt;""</formula>
    </cfRule>
  </conditionalFormatting>
  <conditionalFormatting sqref="B1247:H1247 B1255:H1260 B1249:H1253">
    <cfRule type="expression" dxfId="226" priority="198" stopIfTrue="1">
      <formula>$A1247&lt;&gt;""</formula>
    </cfRule>
  </conditionalFormatting>
  <conditionalFormatting sqref="E1138:F1138">
    <cfRule type="expression" dxfId="225" priority="197" stopIfTrue="1">
      <formula>$A1138&lt;&gt;""</formula>
    </cfRule>
  </conditionalFormatting>
  <conditionalFormatting sqref="D1343">
    <cfRule type="expression" dxfId="224" priority="196" stopIfTrue="1">
      <formula>$A1343&lt;&gt;""</formula>
    </cfRule>
  </conditionalFormatting>
  <conditionalFormatting sqref="B1343:C1343">
    <cfRule type="expression" dxfId="223" priority="195" stopIfTrue="1">
      <formula>$A1343&lt;&gt;""</formula>
    </cfRule>
  </conditionalFormatting>
  <conditionalFormatting sqref="G1343">
    <cfRule type="expression" dxfId="222" priority="194" stopIfTrue="1">
      <formula>$A1343&lt;&gt;""</formula>
    </cfRule>
  </conditionalFormatting>
  <conditionalFormatting sqref="E1343:F1343">
    <cfRule type="expression" dxfId="221" priority="193" stopIfTrue="1">
      <formula>$A1343&lt;&gt;""</formula>
    </cfRule>
  </conditionalFormatting>
  <conditionalFormatting sqref="G235:G249">
    <cfRule type="expression" dxfId="220" priority="191" stopIfTrue="1">
      <formula>$A235&lt;&gt;""</formula>
    </cfRule>
  </conditionalFormatting>
  <conditionalFormatting sqref="E235:F249">
    <cfRule type="expression" dxfId="219" priority="192" stopIfTrue="1">
      <formula>$A235&lt;&gt;""</formula>
    </cfRule>
  </conditionalFormatting>
  <conditionalFormatting sqref="B525:H527">
    <cfRule type="expression" dxfId="218" priority="190" stopIfTrue="1">
      <formula>$A525&lt;&gt;""</formula>
    </cfRule>
  </conditionalFormatting>
  <conditionalFormatting sqref="B319:H319 B320:D348">
    <cfRule type="expression" dxfId="217" priority="189" stopIfTrue="1">
      <formula>$A319&lt;&gt;""</formula>
    </cfRule>
  </conditionalFormatting>
  <conditionalFormatting sqref="E320:H348">
    <cfRule type="expression" dxfId="216" priority="188" stopIfTrue="1">
      <formula>$A320&lt;&gt;""</formula>
    </cfRule>
  </conditionalFormatting>
  <conditionalFormatting sqref="B1254:H1254">
    <cfRule type="expression" dxfId="215" priority="187" stopIfTrue="1">
      <formula>$A1254&lt;&gt;""</formula>
    </cfRule>
  </conditionalFormatting>
  <conditionalFormatting sqref="B1248:H1248">
    <cfRule type="expression" dxfId="214" priority="186" stopIfTrue="1">
      <formula>$A1248&lt;&gt;""</formula>
    </cfRule>
  </conditionalFormatting>
  <conditionalFormatting sqref="A836:I836">
    <cfRule type="expression" dxfId="213" priority="185" stopIfTrue="1">
      <formula>$A836&lt;&gt;""</formula>
    </cfRule>
  </conditionalFormatting>
  <conditionalFormatting sqref="A837:A846">
    <cfRule type="expression" dxfId="212" priority="184" stopIfTrue="1">
      <formula>$A837&lt;&gt;""</formula>
    </cfRule>
  </conditionalFormatting>
  <conditionalFormatting sqref="E839:F839">
    <cfRule type="expression" dxfId="211" priority="183" stopIfTrue="1">
      <formula>$A839&lt;&gt;""</formula>
    </cfRule>
  </conditionalFormatting>
  <conditionalFormatting sqref="B847:D847">
    <cfRule type="expression" dxfId="210" priority="182" stopIfTrue="1">
      <formula>$A847&lt;&gt;""</formula>
    </cfRule>
  </conditionalFormatting>
  <conditionalFormatting sqref="A847">
    <cfRule type="expression" dxfId="209" priority="181" stopIfTrue="1">
      <formula>$A847&lt;&gt;""</formula>
    </cfRule>
  </conditionalFormatting>
  <conditionalFormatting sqref="E847:F847">
    <cfRule type="expression" dxfId="208" priority="180" stopIfTrue="1">
      <formula>$A847&lt;&gt;""</formula>
    </cfRule>
  </conditionalFormatting>
  <conditionalFormatting sqref="A848">
    <cfRule type="expression" dxfId="207" priority="179" stopIfTrue="1">
      <formula>$A848&lt;&gt;""</formula>
    </cfRule>
  </conditionalFormatting>
  <conditionalFormatting sqref="B1261:H1280">
    <cfRule type="expression" dxfId="206" priority="178" stopIfTrue="1">
      <formula>$A1261&lt;&gt;""</formula>
    </cfRule>
  </conditionalFormatting>
  <conditionalFormatting sqref="H1405:H1413">
    <cfRule type="expression" dxfId="205" priority="177" stopIfTrue="1">
      <formula>$A1405&lt;&gt;""</formula>
    </cfRule>
  </conditionalFormatting>
  <conditionalFormatting sqref="G1405">
    <cfRule type="expression" dxfId="204" priority="176" stopIfTrue="1">
      <formula>$A1405&lt;&gt;""</formula>
    </cfRule>
  </conditionalFormatting>
  <conditionalFormatting sqref="D1405:D1407">
    <cfRule type="expression" dxfId="203" priority="175" stopIfTrue="1">
      <formula>$A1405&lt;&gt;""</formula>
    </cfRule>
  </conditionalFormatting>
  <conditionalFormatting sqref="E1405:F1407">
    <cfRule type="expression" dxfId="202" priority="174" stopIfTrue="1">
      <formula>$A1405&lt;&gt;""</formula>
    </cfRule>
  </conditionalFormatting>
  <conditionalFormatting sqref="B1405:C1407">
    <cfRule type="expression" dxfId="201" priority="173" stopIfTrue="1">
      <formula>$A1405&lt;&gt;""</formula>
    </cfRule>
  </conditionalFormatting>
  <conditionalFormatting sqref="H1180">
    <cfRule type="expression" dxfId="200" priority="172" stopIfTrue="1">
      <formula>$A1180&lt;&gt;""</formula>
    </cfRule>
  </conditionalFormatting>
  <conditionalFormatting sqref="G1180">
    <cfRule type="expression" dxfId="199" priority="171" stopIfTrue="1">
      <formula>$A1180&lt;&gt;""</formula>
    </cfRule>
  </conditionalFormatting>
  <conditionalFormatting sqref="D1180">
    <cfRule type="expression" dxfId="198" priority="170" stopIfTrue="1">
      <formula>$A1180&lt;&gt;""</formula>
    </cfRule>
  </conditionalFormatting>
  <conditionalFormatting sqref="E1180:F1180">
    <cfRule type="expression" dxfId="197" priority="169" stopIfTrue="1">
      <formula>$A1180&lt;&gt;""</formula>
    </cfRule>
  </conditionalFormatting>
  <conditionalFormatting sqref="B1180:C1180">
    <cfRule type="expression" dxfId="196" priority="168" stopIfTrue="1">
      <formula>$A1180&lt;&gt;""</formula>
    </cfRule>
  </conditionalFormatting>
  <conditionalFormatting sqref="G1406">
    <cfRule type="expression" dxfId="195" priority="167" stopIfTrue="1">
      <formula>$A1406&lt;&gt;""</formula>
    </cfRule>
  </conditionalFormatting>
  <conditionalFormatting sqref="B1177:H1178">
    <cfRule type="expression" dxfId="194" priority="166" stopIfTrue="1">
      <formula>$A1177&lt;&gt;""</formula>
    </cfRule>
  </conditionalFormatting>
  <conditionalFormatting sqref="H187 B187:F187">
    <cfRule type="expression" dxfId="193" priority="165" stopIfTrue="1">
      <formula>$A187&lt;&gt;""</formula>
    </cfRule>
  </conditionalFormatting>
  <conditionalFormatting sqref="G187">
    <cfRule type="expression" dxfId="192" priority="164" stopIfTrue="1">
      <formula>$A187&lt;&gt;""</formula>
    </cfRule>
  </conditionalFormatting>
  <conditionalFormatting sqref="H717">
    <cfRule type="expression" dxfId="191" priority="163" stopIfTrue="1">
      <formula>$A717&lt;&gt;""</formula>
    </cfRule>
  </conditionalFormatting>
  <conditionalFormatting sqref="D717">
    <cfRule type="expression" dxfId="190" priority="162" stopIfTrue="1">
      <formula>$A717&lt;&gt;""</formula>
    </cfRule>
  </conditionalFormatting>
  <conditionalFormatting sqref="G717">
    <cfRule type="expression" dxfId="189" priority="161" stopIfTrue="1">
      <formula>$A717&lt;&gt;""</formula>
    </cfRule>
  </conditionalFormatting>
  <conditionalFormatting sqref="E717:F717">
    <cfRule type="expression" dxfId="188" priority="160" stopIfTrue="1">
      <formula>$A717&lt;&gt;""</formula>
    </cfRule>
  </conditionalFormatting>
  <conditionalFormatting sqref="B717:C717">
    <cfRule type="expression" dxfId="187" priority="159" stopIfTrue="1">
      <formula>$A717&lt;&gt;""</formula>
    </cfRule>
  </conditionalFormatting>
  <conditionalFormatting sqref="A1117:H1117">
    <cfRule type="expression" dxfId="186" priority="158" stopIfTrue="1">
      <formula>$A1117&lt;&gt;""</formula>
    </cfRule>
  </conditionalFormatting>
  <conditionalFormatting sqref="B377:I387">
    <cfRule type="expression" dxfId="185" priority="157" stopIfTrue="1">
      <formula>$A377&lt;&gt;""</formula>
    </cfRule>
  </conditionalFormatting>
  <conditionalFormatting sqref="A933:G933">
    <cfRule type="expression" dxfId="184" priority="156" stopIfTrue="1">
      <formula>$A933&lt;&gt;""</formula>
    </cfRule>
  </conditionalFormatting>
  <conditionalFormatting sqref="A353:G356">
    <cfRule type="expression" dxfId="183" priority="155" stopIfTrue="1">
      <formula>$A353&lt;&gt;""</formula>
    </cfRule>
  </conditionalFormatting>
  <conditionalFormatting sqref="A351:D351">
    <cfRule type="expression" dxfId="182" priority="154" stopIfTrue="1">
      <formula>$A351&lt;&gt;""</formula>
    </cfRule>
  </conditionalFormatting>
  <conditionalFormatting sqref="A1417:G1418">
    <cfRule type="expression" dxfId="181" priority="153" stopIfTrue="1">
      <formula>$A1417&lt;&gt;""</formula>
    </cfRule>
  </conditionalFormatting>
  <conditionalFormatting sqref="A1390:A1391">
    <cfRule type="expression" dxfId="180" priority="152" stopIfTrue="1">
      <formula>$A1390&lt;&gt;""</formula>
    </cfRule>
  </conditionalFormatting>
  <conditionalFormatting sqref="D1390:D1391">
    <cfRule type="expression" dxfId="179" priority="151" stopIfTrue="1">
      <formula>$A1390&lt;&gt;""</formula>
    </cfRule>
  </conditionalFormatting>
  <conditionalFormatting sqref="G1390:G1391">
    <cfRule type="expression" dxfId="178" priority="150" stopIfTrue="1">
      <formula>$A1390&lt;&gt;""</formula>
    </cfRule>
  </conditionalFormatting>
  <conditionalFormatting sqref="B1390:C1391">
    <cfRule type="expression" dxfId="177" priority="149" stopIfTrue="1">
      <formula>$A1390&lt;&gt;""</formula>
    </cfRule>
  </conditionalFormatting>
  <conditionalFormatting sqref="E1390:F1391">
    <cfRule type="expression" dxfId="176" priority="148" stopIfTrue="1">
      <formula>$A1390&lt;&gt;""</formula>
    </cfRule>
  </conditionalFormatting>
  <conditionalFormatting sqref="A1170:A1171">
    <cfRule type="expression" dxfId="175" priority="147" stopIfTrue="1">
      <formula>$A1170&lt;&gt;""</formula>
    </cfRule>
  </conditionalFormatting>
  <conditionalFormatting sqref="D1170:D1171">
    <cfRule type="expression" dxfId="174" priority="146" stopIfTrue="1">
      <formula>$A1170&lt;&gt;""</formula>
    </cfRule>
  </conditionalFormatting>
  <conditionalFormatting sqref="G1170:G1171">
    <cfRule type="expression" dxfId="173" priority="145" stopIfTrue="1">
      <formula>$A1170&lt;&gt;""</formula>
    </cfRule>
  </conditionalFormatting>
  <conditionalFormatting sqref="E1170:F1171">
    <cfRule type="expression" dxfId="172" priority="144" stopIfTrue="1">
      <formula>$A1170&lt;&gt;""</formula>
    </cfRule>
  </conditionalFormatting>
  <conditionalFormatting sqref="C1170:C1171">
    <cfRule type="expression" dxfId="171" priority="143" stopIfTrue="1">
      <formula>$A1170&lt;&gt;""</formula>
    </cfRule>
  </conditionalFormatting>
  <conditionalFormatting sqref="B1170:B1171">
    <cfRule type="expression" dxfId="170" priority="142" stopIfTrue="1">
      <formula>$A1170&lt;&gt;""</formula>
    </cfRule>
  </conditionalFormatting>
  <conditionalFormatting sqref="A1140:G1141">
    <cfRule type="expression" dxfId="169" priority="141" stopIfTrue="1">
      <formula>$A1140&lt;&gt;""</formula>
    </cfRule>
  </conditionalFormatting>
  <conditionalFormatting sqref="A1319:A1320">
    <cfRule type="expression" dxfId="168" priority="140" stopIfTrue="1">
      <formula>$A1319&lt;&gt;""</formula>
    </cfRule>
  </conditionalFormatting>
  <conditionalFormatting sqref="B1319:D1320">
    <cfRule type="expression" dxfId="167" priority="139" stopIfTrue="1">
      <formula>$A1319&lt;&gt;""</formula>
    </cfRule>
  </conditionalFormatting>
  <conditionalFormatting sqref="E1319:G1320">
    <cfRule type="expression" dxfId="166" priority="138" stopIfTrue="1">
      <formula>$A1319&lt;&gt;""</formula>
    </cfRule>
  </conditionalFormatting>
  <conditionalFormatting sqref="B1489:G1489">
    <cfRule type="expression" dxfId="165" priority="137" stopIfTrue="1">
      <formula>$A1489&lt;&gt;""</formula>
    </cfRule>
  </conditionalFormatting>
  <conditionalFormatting sqref="A1335:A1336">
    <cfRule type="expression" dxfId="164" priority="136" stopIfTrue="1">
      <formula>$A1335&lt;&gt;""</formula>
    </cfRule>
  </conditionalFormatting>
  <conditionalFormatting sqref="D1335:D1336">
    <cfRule type="expression" dxfId="163" priority="135" stopIfTrue="1">
      <formula>$A1335&lt;&gt;""</formula>
    </cfRule>
  </conditionalFormatting>
  <conditionalFormatting sqref="G1335:G1336">
    <cfRule type="expression" dxfId="162" priority="134" stopIfTrue="1">
      <formula>$A1335&lt;&gt;""</formula>
    </cfRule>
  </conditionalFormatting>
  <conditionalFormatting sqref="E1335:F1336">
    <cfRule type="expression" dxfId="161" priority="133" stopIfTrue="1">
      <formula>$A1335&lt;&gt;""</formula>
    </cfRule>
  </conditionalFormatting>
  <conditionalFormatting sqref="B1335:C1336">
    <cfRule type="expression" dxfId="160" priority="132" stopIfTrue="1">
      <formula>$A1335&lt;&gt;""</formula>
    </cfRule>
  </conditionalFormatting>
  <conditionalFormatting sqref="A1436:G1437">
    <cfRule type="expression" dxfId="159" priority="131" stopIfTrue="1">
      <formula>$A1436&lt;&gt;""</formula>
    </cfRule>
  </conditionalFormatting>
  <conditionalFormatting sqref="A1087:G1088">
    <cfRule type="expression" dxfId="158" priority="130" stopIfTrue="1">
      <formula>$A1087&lt;&gt;""</formula>
    </cfRule>
  </conditionalFormatting>
  <conditionalFormatting sqref="A1198:A1199">
    <cfRule type="expression" dxfId="157" priority="129" stopIfTrue="1">
      <formula>$A1198&lt;&gt;""</formula>
    </cfRule>
  </conditionalFormatting>
  <conditionalFormatting sqref="B1198:G1199">
    <cfRule type="expression" dxfId="156" priority="128" stopIfTrue="1">
      <formula>$A1198&lt;&gt;""</formula>
    </cfRule>
  </conditionalFormatting>
  <conditionalFormatting sqref="E305:F305">
    <cfRule type="expression" dxfId="155" priority="127" stopIfTrue="1">
      <formula>$A305&lt;&gt;""</formula>
    </cfRule>
  </conditionalFormatting>
  <conditionalFormatting sqref="A521:I523">
    <cfRule type="expression" dxfId="154" priority="126" stopIfTrue="1">
      <formula>$A521&lt;&gt;""</formula>
    </cfRule>
  </conditionalFormatting>
  <conditionalFormatting sqref="A560:I562">
    <cfRule type="expression" dxfId="153" priority="125" stopIfTrue="1">
      <formula>$A560&lt;&gt;""</formula>
    </cfRule>
  </conditionalFormatting>
  <conditionalFormatting sqref="E571:F571">
    <cfRule type="expression" dxfId="152" priority="124" stopIfTrue="1">
      <formula>$A571&lt;&gt;""</formula>
    </cfRule>
  </conditionalFormatting>
  <conditionalFormatting sqref="A938:I943">
    <cfRule type="expression" dxfId="151" priority="123" stopIfTrue="1">
      <formula>$A938&lt;&gt;""</formula>
    </cfRule>
  </conditionalFormatting>
  <conditionalFormatting sqref="A947:I949">
    <cfRule type="expression" dxfId="150" priority="122" stopIfTrue="1">
      <formula>$A947&lt;&gt;""</formula>
    </cfRule>
  </conditionalFormatting>
  <conditionalFormatting sqref="A1090:I1092">
    <cfRule type="expression" dxfId="149" priority="121" stopIfTrue="1">
      <formula>$A1090&lt;&gt;""</formula>
    </cfRule>
  </conditionalFormatting>
  <conditionalFormatting sqref="A1398:I1399">
    <cfRule type="expression" dxfId="148" priority="120" stopIfTrue="1">
      <formula>$A1398&lt;&gt;""</formula>
    </cfRule>
  </conditionalFormatting>
  <conditionalFormatting sqref="B720:H721 B722:D727 G722:H727 B719:D719 G719:H719">
    <cfRule type="expression" dxfId="147" priority="119" stopIfTrue="1">
      <formula>$A719&lt;&gt;""</formula>
    </cfRule>
  </conditionalFormatting>
  <conditionalFormatting sqref="E854:F854">
    <cfRule type="expression" dxfId="146" priority="118" stopIfTrue="1">
      <formula>$A854&lt;&gt;""</formula>
    </cfRule>
  </conditionalFormatting>
  <conditionalFormatting sqref="B718:H718 E719:F719">
    <cfRule type="expression" dxfId="145" priority="117" stopIfTrue="1">
      <formula>$A718&lt;&gt;""</formula>
    </cfRule>
  </conditionalFormatting>
  <conditionalFormatting sqref="E722:F722">
    <cfRule type="expression" dxfId="144" priority="116" stopIfTrue="1">
      <formula>$A722&lt;&gt;""</formula>
    </cfRule>
  </conditionalFormatting>
  <conditionalFormatting sqref="E723:F727">
    <cfRule type="expression" dxfId="143" priority="115" stopIfTrue="1">
      <formula>$A723&lt;&gt;""</formula>
    </cfRule>
  </conditionalFormatting>
  <conditionalFormatting sqref="G1407">
    <cfRule type="expression" dxfId="142" priority="114" stopIfTrue="1">
      <formula>$A1407&lt;&gt;""</formula>
    </cfRule>
  </conditionalFormatting>
  <conditionalFormatting sqref="B1181:H1185">
    <cfRule type="expression" dxfId="141" priority="113" stopIfTrue="1">
      <formula>$A1181&lt;&gt;""</formula>
    </cfRule>
  </conditionalFormatting>
  <conditionalFormatting sqref="B1408:G1413">
    <cfRule type="expression" dxfId="140" priority="112" stopIfTrue="1">
      <formula>$A1408&lt;&gt;""</formula>
    </cfRule>
  </conditionalFormatting>
  <conditionalFormatting sqref="B1179:H1179">
    <cfRule type="expression" dxfId="139" priority="111" stopIfTrue="1">
      <formula>$A1179&lt;&gt;""</formula>
    </cfRule>
  </conditionalFormatting>
  <conditionalFormatting sqref="B729:D729 G729:H729">
    <cfRule type="expression" dxfId="138" priority="110" stopIfTrue="1">
      <formula>$A729&lt;&gt;""</formula>
    </cfRule>
  </conditionalFormatting>
  <conditionalFormatting sqref="G1431:G1432">
    <cfRule type="expression" dxfId="137" priority="109" stopIfTrue="1">
      <formula>$A1431&lt;&gt;""</formula>
    </cfRule>
  </conditionalFormatting>
  <conditionalFormatting sqref="E1431:F1432">
    <cfRule type="expression" dxfId="136" priority="108" stopIfTrue="1">
      <formula>$A1431&lt;&gt;""</formula>
    </cfRule>
  </conditionalFormatting>
  <conditionalFormatting sqref="B1155:H1155">
    <cfRule type="expression" dxfId="135" priority="107" stopIfTrue="1">
      <formula>$A1155&lt;&gt;""</formula>
    </cfRule>
  </conditionalFormatting>
  <conditionalFormatting sqref="B1156:H1156 H1157:H1158">
    <cfRule type="expression" dxfId="134" priority="106" stopIfTrue="1">
      <formula>$A1156&lt;&gt;""</formula>
    </cfRule>
  </conditionalFormatting>
  <conditionalFormatting sqref="G250:G251">
    <cfRule type="expression" dxfId="133" priority="104" stopIfTrue="1">
      <formula>$A250&lt;&gt;""</formula>
    </cfRule>
  </conditionalFormatting>
  <conditionalFormatting sqref="E250:F251">
    <cfRule type="expression" dxfId="132" priority="105" stopIfTrue="1">
      <formula>$A250&lt;&gt;""</formula>
    </cfRule>
  </conditionalFormatting>
  <conditionalFormatting sqref="C627:G635">
    <cfRule type="expression" dxfId="131" priority="103" stopIfTrue="1">
      <formula>$A627&lt;&gt;""</formula>
    </cfRule>
  </conditionalFormatting>
  <conditionalFormatting sqref="B1157:G1158">
    <cfRule type="expression" dxfId="130" priority="102" stopIfTrue="1">
      <formula>$A1157&lt;&gt;""</formula>
    </cfRule>
  </conditionalFormatting>
  <conditionalFormatting sqref="E729:F729">
    <cfRule type="expression" dxfId="129" priority="101" stopIfTrue="1">
      <formula>$A729&lt;&gt;""</formula>
    </cfRule>
  </conditionalFormatting>
  <conditionalFormatting sqref="B636:H649">
    <cfRule type="expression" dxfId="128" priority="100" stopIfTrue="1">
      <formula>$A636&lt;&gt;""</formula>
    </cfRule>
  </conditionalFormatting>
  <conditionalFormatting sqref="B650:H650">
    <cfRule type="expression" dxfId="127" priority="99" stopIfTrue="1">
      <formula>$A650&lt;&gt;""</formula>
    </cfRule>
  </conditionalFormatting>
  <conditionalFormatting sqref="B651:H651">
    <cfRule type="expression" dxfId="126" priority="98" stopIfTrue="1">
      <formula>$A651&lt;&gt;""</formula>
    </cfRule>
  </conditionalFormatting>
  <conditionalFormatting sqref="B652:H652">
    <cfRule type="expression" dxfId="125" priority="97" stopIfTrue="1">
      <formula>$A652&lt;&gt;""</formula>
    </cfRule>
  </conditionalFormatting>
  <conditionalFormatting sqref="F108:H108">
    <cfRule type="expression" dxfId="124" priority="95" stopIfTrue="1">
      <formula>$A108&lt;&gt;""</formula>
    </cfRule>
  </conditionalFormatting>
  <conditionalFormatting sqref="F108">
    <cfRule type="expression" dxfId="123" priority="94" stopIfTrue="1">
      <formula>$A108&lt;&gt;""</formula>
    </cfRule>
  </conditionalFormatting>
  <conditionalFormatting sqref="I107:I108">
    <cfRule type="expression" dxfId="122" priority="93" stopIfTrue="1">
      <formula>$A107&lt;&gt;""</formula>
    </cfRule>
  </conditionalFormatting>
  <conditionalFormatting sqref="E116">
    <cfRule type="expression" dxfId="121" priority="92" stopIfTrue="1">
      <formula>$A116&lt;&gt;""</formula>
    </cfRule>
  </conditionalFormatting>
  <conditionalFormatting sqref="E116">
    <cfRule type="expression" dxfId="120" priority="91" stopIfTrue="1">
      <formula>$A116&lt;&gt;""</formula>
    </cfRule>
  </conditionalFormatting>
  <conditionalFormatting sqref="F116:H116">
    <cfRule type="expression" dxfId="119" priority="90" stopIfTrue="1">
      <formula>$A116&lt;&gt;""</formula>
    </cfRule>
  </conditionalFormatting>
  <conditionalFormatting sqref="F116">
    <cfRule type="expression" dxfId="118" priority="89" stopIfTrue="1">
      <formula>$A116&lt;&gt;""</formula>
    </cfRule>
  </conditionalFormatting>
  <conditionalFormatting sqref="I116">
    <cfRule type="expression" dxfId="117" priority="88" stopIfTrue="1">
      <formula>$A116&lt;&gt;""</formula>
    </cfRule>
  </conditionalFormatting>
  <conditionalFormatting sqref="E117">
    <cfRule type="expression" dxfId="116" priority="87" stopIfTrue="1">
      <formula>$A117&lt;&gt;""</formula>
    </cfRule>
  </conditionalFormatting>
  <conditionalFormatting sqref="E117">
    <cfRule type="expression" dxfId="115" priority="86" stopIfTrue="1">
      <formula>$A117&lt;&gt;""</formula>
    </cfRule>
  </conditionalFormatting>
  <conditionalFormatting sqref="F117:H117">
    <cfRule type="expression" dxfId="114" priority="85" stopIfTrue="1">
      <formula>$A117&lt;&gt;""</formula>
    </cfRule>
  </conditionalFormatting>
  <conditionalFormatting sqref="F117">
    <cfRule type="expression" dxfId="113" priority="84" stopIfTrue="1">
      <formula>$A117&lt;&gt;""</formula>
    </cfRule>
  </conditionalFormatting>
  <conditionalFormatting sqref="I117">
    <cfRule type="expression" dxfId="112" priority="83" stopIfTrue="1">
      <formula>$A117&lt;&gt;""</formula>
    </cfRule>
  </conditionalFormatting>
  <conditionalFormatting sqref="B118:D118">
    <cfRule type="expression" dxfId="111" priority="82" stopIfTrue="1">
      <formula>$A118&lt;&gt;""</formula>
    </cfRule>
  </conditionalFormatting>
  <conditionalFormatting sqref="E118">
    <cfRule type="expression" dxfId="110" priority="81" stopIfTrue="1">
      <formula>$A118&lt;&gt;""</formula>
    </cfRule>
  </conditionalFormatting>
  <conditionalFormatting sqref="E118">
    <cfRule type="expression" dxfId="109" priority="80" stopIfTrue="1">
      <formula>$A118&lt;&gt;""</formula>
    </cfRule>
  </conditionalFormatting>
  <conditionalFormatting sqref="F118:G118">
    <cfRule type="expression" dxfId="108" priority="79" stopIfTrue="1">
      <formula>$A118&lt;&gt;""</formula>
    </cfRule>
  </conditionalFormatting>
  <conditionalFormatting sqref="F118">
    <cfRule type="expression" dxfId="107" priority="78" stopIfTrue="1">
      <formula>$A118&lt;&gt;""</formula>
    </cfRule>
  </conditionalFormatting>
  <conditionalFormatting sqref="E123">
    <cfRule type="expression" dxfId="106" priority="77" stopIfTrue="1">
      <formula>$A123&lt;&gt;""</formula>
    </cfRule>
  </conditionalFormatting>
  <conditionalFormatting sqref="E123">
    <cfRule type="expression" dxfId="105" priority="76" stopIfTrue="1">
      <formula>$A123&lt;&gt;""</formula>
    </cfRule>
  </conditionalFormatting>
  <conditionalFormatting sqref="F123:H123">
    <cfRule type="expression" dxfId="104" priority="75" stopIfTrue="1">
      <formula>$A123&lt;&gt;""</formula>
    </cfRule>
  </conditionalFormatting>
  <conditionalFormatting sqref="F123">
    <cfRule type="expression" dxfId="103" priority="74" stopIfTrue="1">
      <formula>$A123&lt;&gt;""</formula>
    </cfRule>
  </conditionalFormatting>
  <conditionalFormatting sqref="I123">
    <cfRule type="expression" dxfId="102" priority="73" stopIfTrue="1">
      <formula>$A123&lt;&gt;""</formula>
    </cfRule>
  </conditionalFormatting>
  <conditionalFormatting sqref="E124">
    <cfRule type="expression" dxfId="101" priority="72" stopIfTrue="1">
      <formula>$A124&lt;&gt;""</formula>
    </cfRule>
  </conditionalFormatting>
  <conditionalFormatting sqref="E124">
    <cfRule type="expression" dxfId="100" priority="71" stopIfTrue="1">
      <formula>$A124&lt;&gt;""</formula>
    </cfRule>
  </conditionalFormatting>
  <conditionalFormatting sqref="F124:G124">
    <cfRule type="expression" dxfId="99" priority="70" stopIfTrue="1">
      <formula>$A124&lt;&gt;""</formula>
    </cfRule>
  </conditionalFormatting>
  <conditionalFormatting sqref="F124">
    <cfRule type="expression" dxfId="98" priority="69" stopIfTrue="1">
      <formula>$A124&lt;&gt;""</formula>
    </cfRule>
  </conditionalFormatting>
  <conditionalFormatting sqref="B125:D125 H125:I125">
    <cfRule type="expression" dxfId="97" priority="68" stopIfTrue="1">
      <formula>$A125&lt;&gt;""</formula>
    </cfRule>
  </conditionalFormatting>
  <conditionalFormatting sqref="E125">
    <cfRule type="expression" dxfId="96" priority="67" stopIfTrue="1">
      <formula>$A125&lt;&gt;""</formula>
    </cfRule>
  </conditionalFormatting>
  <conditionalFormatting sqref="E125">
    <cfRule type="expression" dxfId="95" priority="66" stopIfTrue="1">
      <formula>$A125&lt;&gt;""</formula>
    </cfRule>
  </conditionalFormatting>
  <conditionalFormatting sqref="F125:G125">
    <cfRule type="expression" dxfId="94" priority="65" stopIfTrue="1">
      <formula>$A125&lt;&gt;""</formula>
    </cfRule>
  </conditionalFormatting>
  <conditionalFormatting sqref="F125">
    <cfRule type="expression" dxfId="93" priority="64" stopIfTrue="1">
      <formula>$A125&lt;&gt;""</formula>
    </cfRule>
  </conditionalFormatting>
  <conditionalFormatting sqref="E137">
    <cfRule type="expression" dxfId="92" priority="63" stopIfTrue="1">
      <formula>$A137&lt;&gt;""</formula>
    </cfRule>
  </conditionalFormatting>
  <conditionalFormatting sqref="E137">
    <cfRule type="expression" dxfId="91" priority="62" stopIfTrue="1">
      <formula>$A137&lt;&gt;""</formula>
    </cfRule>
  </conditionalFormatting>
  <conditionalFormatting sqref="F137:G137">
    <cfRule type="expression" dxfId="90" priority="61" stopIfTrue="1">
      <formula>$A137&lt;&gt;""</formula>
    </cfRule>
  </conditionalFormatting>
  <conditionalFormatting sqref="F137">
    <cfRule type="expression" dxfId="89" priority="60" stopIfTrue="1">
      <formula>$A137&lt;&gt;""</formula>
    </cfRule>
  </conditionalFormatting>
  <conditionalFormatting sqref="F138:G138">
    <cfRule type="expression" dxfId="88" priority="59" stopIfTrue="1">
      <formula>$A138&lt;&gt;""</formula>
    </cfRule>
  </conditionalFormatting>
  <conditionalFormatting sqref="F138">
    <cfRule type="expression" dxfId="87" priority="58" stopIfTrue="1">
      <formula>$A138&lt;&gt;""</formula>
    </cfRule>
  </conditionalFormatting>
  <conditionalFormatting sqref="E139">
    <cfRule type="expression" dxfId="86" priority="57" stopIfTrue="1">
      <formula>$A139&lt;&gt;""</formula>
    </cfRule>
  </conditionalFormatting>
  <conditionalFormatting sqref="E139">
    <cfRule type="expression" dxfId="85" priority="56" stopIfTrue="1">
      <formula>$A139&lt;&gt;""</formula>
    </cfRule>
  </conditionalFormatting>
  <conditionalFormatting sqref="F139:G139">
    <cfRule type="expression" dxfId="84" priority="55" stopIfTrue="1">
      <formula>$A139&lt;&gt;""</formula>
    </cfRule>
  </conditionalFormatting>
  <conditionalFormatting sqref="F139">
    <cfRule type="expression" dxfId="83" priority="54" stopIfTrue="1">
      <formula>$A139&lt;&gt;""</formula>
    </cfRule>
  </conditionalFormatting>
  <conditionalFormatting sqref="B129:C129 E129:I129">
    <cfRule type="expression" dxfId="82" priority="53" stopIfTrue="1">
      <formula>$A129&lt;&gt;""</formula>
    </cfRule>
  </conditionalFormatting>
  <conditionalFormatting sqref="E130">
    <cfRule type="expression" dxfId="81" priority="52" stopIfTrue="1">
      <formula>$A130&lt;&gt;""</formula>
    </cfRule>
  </conditionalFormatting>
  <conditionalFormatting sqref="F130:G130">
    <cfRule type="expression" dxfId="80" priority="51" stopIfTrue="1">
      <formula>$A130&lt;&gt;""</formula>
    </cfRule>
  </conditionalFormatting>
  <conditionalFormatting sqref="F127:G127">
    <cfRule type="expression" dxfId="79" priority="50" stopIfTrue="1">
      <formula>$A127&lt;&gt;""</formula>
    </cfRule>
  </conditionalFormatting>
  <conditionalFormatting sqref="F128:G128">
    <cfRule type="expression" dxfId="78" priority="49" stopIfTrue="1">
      <formula>$A128&lt;&gt;""</formula>
    </cfRule>
  </conditionalFormatting>
  <conditionalFormatting sqref="F199">
    <cfRule type="expression" dxfId="77" priority="48" stopIfTrue="1">
      <formula>$A199&lt;&gt;""</formula>
    </cfRule>
  </conditionalFormatting>
  <conditionalFormatting sqref="G199">
    <cfRule type="expression" dxfId="76" priority="47" stopIfTrue="1">
      <formula>$A199&lt;&gt;""</formula>
    </cfRule>
  </conditionalFormatting>
  <conditionalFormatting sqref="E205:H205">
    <cfRule type="expression" dxfId="75" priority="46" stopIfTrue="1">
      <formula>$A205&lt;&gt;""</formula>
    </cfRule>
  </conditionalFormatting>
  <conditionalFormatting sqref="E206:H206">
    <cfRule type="expression" dxfId="74" priority="45" stopIfTrue="1">
      <formula>$A206&lt;&gt;""</formula>
    </cfRule>
  </conditionalFormatting>
  <conditionalFormatting sqref="H214 F214">
    <cfRule type="expression" dxfId="73" priority="44" stopIfTrue="1">
      <formula>$A214&lt;&gt;""</formula>
    </cfRule>
  </conditionalFormatting>
  <conditionalFormatting sqref="G214">
    <cfRule type="expression" dxfId="72" priority="43" stopIfTrue="1">
      <formula>$A214&lt;&gt;""</formula>
    </cfRule>
  </conditionalFormatting>
  <conditionalFormatting sqref="F215">
    <cfRule type="expression" dxfId="71" priority="42" stopIfTrue="1">
      <formula>$A215&lt;&gt;""</formula>
    </cfRule>
  </conditionalFormatting>
  <conditionalFormatting sqref="G215">
    <cfRule type="expression" dxfId="70" priority="41" stopIfTrue="1">
      <formula>$A215&lt;&gt;""</formula>
    </cfRule>
  </conditionalFormatting>
  <conditionalFormatting sqref="F215">
    <cfRule type="expression" dxfId="69" priority="40" stopIfTrue="1">
      <formula>$A215&lt;&gt;""</formula>
    </cfRule>
  </conditionalFormatting>
  <conditionalFormatting sqref="G215">
    <cfRule type="expression" dxfId="68" priority="39" stopIfTrue="1">
      <formula>$A215&lt;&gt;""</formula>
    </cfRule>
  </conditionalFormatting>
  <conditionalFormatting sqref="F216">
    <cfRule type="expression" dxfId="67" priority="38" stopIfTrue="1">
      <formula>$A216&lt;&gt;""</formula>
    </cfRule>
  </conditionalFormatting>
  <conditionalFormatting sqref="G216">
    <cfRule type="expression" dxfId="66" priority="37" stopIfTrue="1">
      <formula>$A216&lt;&gt;""</formula>
    </cfRule>
  </conditionalFormatting>
  <conditionalFormatting sqref="F216">
    <cfRule type="expression" dxfId="65" priority="36" stopIfTrue="1">
      <formula>$A216&lt;&gt;""</formula>
    </cfRule>
  </conditionalFormatting>
  <conditionalFormatting sqref="G216">
    <cfRule type="expression" dxfId="64" priority="35" stopIfTrue="1">
      <formula>$A216&lt;&gt;""</formula>
    </cfRule>
  </conditionalFormatting>
  <conditionalFormatting sqref="E199">
    <cfRule type="expression" dxfId="63" priority="34" stopIfTrue="1">
      <formula>$A199&lt;&gt;""</formula>
    </cfRule>
  </conditionalFormatting>
  <conditionalFormatting sqref="H217 E217:F217">
    <cfRule type="expression" dxfId="62" priority="33" stopIfTrue="1">
      <formula>$A217&lt;&gt;""</formula>
    </cfRule>
  </conditionalFormatting>
  <conditionalFormatting sqref="G217">
    <cfRule type="expression" dxfId="61" priority="32" stopIfTrue="1">
      <formula>$A217&lt;&gt;""</formula>
    </cfRule>
  </conditionalFormatting>
  <conditionalFormatting sqref="H218 E218:F218">
    <cfRule type="expression" dxfId="60" priority="31" stopIfTrue="1">
      <formula>$A218&lt;&gt;""</formula>
    </cfRule>
  </conditionalFormatting>
  <conditionalFormatting sqref="G218">
    <cfRule type="expression" dxfId="59" priority="30" stopIfTrue="1">
      <formula>$A218&lt;&gt;""</formula>
    </cfRule>
  </conditionalFormatting>
  <conditionalFormatting sqref="G225">
    <cfRule type="expression" dxfId="58" priority="29" stopIfTrue="1">
      <formula>$A225&lt;&gt;""</formula>
    </cfRule>
  </conditionalFormatting>
  <conditionalFormatting sqref="G226">
    <cfRule type="expression" dxfId="57" priority="28" stopIfTrue="1">
      <formula>$A226&lt;&gt;""</formula>
    </cfRule>
  </conditionalFormatting>
  <conditionalFormatting sqref="G227">
    <cfRule type="expression" dxfId="56" priority="27" stopIfTrue="1">
      <formula>$A227&lt;&gt;""</formula>
    </cfRule>
  </conditionalFormatting>
  <conditionalFormatting sqref="G228">
    <cfRule type="expression" dxfId="55" priority="26" stopIfTrue="1">
      <formula>$A228&lt;&gt;""</formula>
    </cfRule>
  </conditionalFormatting>
  <conditionalFormatting sqref="E230">
    <cfRule type="expression" dxfId="54" priority="25" stopIfTrue="1">
      <formula>$A230&lt;&gt;""</formula>
    </cfRule>
  </conditionalFormatting>
  <conditionalFormatting sqref="E233:F233">
    <cfRule type="expression" dxfId="53" priority="24" stopIfTrue="1">
      <formula>$A233&lt;&gt;""</formula>
    </cfRule>
  </conditionalFormatting>
  <conditionalFormatting sqref="G233">
    <cfRule type="expression" dxfId="52" priority="23" stopIfTrue="1">
      <formula>$A233&lt;&gt;""</formula>
    </cfRule>
  </conditionalFormatting>
  <conditionalFormatting sqref="H233 F233">
    <cfRule type="expression" dxfId="51" priority="22" stopIfTrue="1">
      <formula>$A233&lt;&gt;""</formula>
    </cfRule>
  </conditionalFormatting>
  <conditionalFormatting sqref="G233">
    <cfRule type="expression" dxfId="50" priority="21" stopIfTrue="1">
      <formula>$A233&lt;&gt;""</formula>
    </cfRule>
  </conditionalFormatting>
  <conditionalFormatting sqref="G234">
    <cfRule type="expression" dxfId="49" priority="20" stopIfTrue="1">
      <formula>$A234&lt;&gt;""</formula>
    </cfRule>
  </conditionalFormatting>
  <conditionalFormatting sqref="F234">
    <cfRule type="expression" dxfId="48" priority="19" stopIfTrue="1">
      <formula>$A234&lt;&gt;""</formula>
    </cfRule>
  </conditionalFormatting>
  <conditionalFormatting sqref="G234">
    <cfRule type="expression" dxfId="47" priority="18" stopIfTrue="1">
      <formula>$A234&lt;&gt;""</formula>
    </cfRule>
  </conditionalFormatting>
  <conditionalFormatting sqref="F234">
    <cfRule type="expression" dxfId="46" priority="17" stopIfTrue="1">
      <formula>$A234&lt;&gt;""</formula>
    </cfRule>
  </conditionalFormatting>
  <conditionalFormatting sqref="G234">
    <cfRule type="expression" dxfId="45" priority="16" stopIfTrue="1">
      <formula>$A234&lt;&gt;""</formula>
    </cfRule>
  </conditionalFormatting>
  <conditionalFormatting sqref="F236:G236">
    <cfRule type="expression" dxfId="44" priority="15" stopIfTrue="1">
      <formula>$A236&lt;&gt;""</formula>
    </cfRule>
  </conditionalFormatting>
  <conditionalFormatting sqref="F237">
    <cfRule type="expression" dxfId="43" priority="14" stopIfTrue="1">
      <formula>$A237&lt;&gt;""</formula>
    </cfRule>
  </conditionalFormatting>
  <conditionalFormatting sqref="F238">
    <cfRule type="expression" dxfId="42" priority="13" stopIfTrue="1">
      <formula>$A238&lt;&gt;""</formula>
    </cfRule>
  </conditionalFormatting>
  <conditionalFormatting sqref="E239:F239">
    <cfRule type="expression" dxfId="41" priority="12" stopIfTrue="1">
      <formula>$A239&lt;&gt;""</formula>
    </cfRule>
  </conditionalFormatting>
  <conditionalFormatting sqref="G239">
    <cfRule type="expression" dxfId="40" priority="11" stopIfTrue="1">
      <formula>$A239&lt;&gt;""</formula>
    </cfRule>
  </conditionalFormatting>
  <conditionalFormatting sqref="G239">
    <cfRule type="expression" dxfId="39" priority="10" stopIfTrue="1">
      <formula>$A239&lt;&gt;""</formula>
    </cfRule>
  </conditionalFormatting>
  <conditionalFormatting sqref="G250">
    <cfRule type="expression" dxfId="38" priority="8" stopIfTrue="1">
      <formula>$A250&lt;&gt;""</formula>
    </cfRule>
  </conditionalFormatting>
  <conditionalFormatting sqref="F250">
    <cfRule type="expression" dxfId="37" priority="9" stopIfTrue="1">
      <formula>$A250&lt;&gt;""</formula>
    </cfRule>
  </conditionalFormatting>
  <conditionalFormatting sqref="G256">
    <cfRule type="expression" dxfId="36" priority="7" stopIfTrue="1">
      <formula>$A256&lt;&gt;""</formula>
    </cfRule>
  </conditionalFormatting>
  <conditionalFormatting sqref="H257">
    <cfRule type="expression" dxfId="35" priority="6" stopIfTrue="1">
      <formula>$A257&lt;&gt;""</formula>
    </cfRule>
  </conditionalFormatting>
  <conditionalFormatting sqref="G257">
    <cfRule type="expression" dxfId="34" priority="4" stopIfTrue="1">
      <formula>$A257&lt;&gt;""</formula>
    </cfRule>
  </conditionalFormatting>
  <conditionalFormatting sqref="E257:F257">
    <cfRule type="expression" dxfId="33" priority="5" stopIfTrue="1">
      <formula>$A257&lt;&gt;""</formula>
    </cfRule>
  </conditionalFormatting>
  <conditionalFormatting sqref="B276:C276">
    <cfRule type="expression" dxfId="32" priority="3" stopIfTrue="1">
      <formula>$A276&lt;&gt;""</formula>
    </cfRule>
  </conditionalFormatting>
  <conditionalFormatting sqref="F276:G276">
    <cfRule type="expression" dxfId="31" priority="2" stopIfTrue="1">
      <formula>$A276&lt;&gt;""</formula>
    </cfRule>
  </conditionalFormatting>
  <conditionalFormatting sqref="E265:E266">
    <cfRule type="expression" dxfId="30" priority="1" stopIfTrue="1">
      <formula>$A265&lt;&gt;""</formula>
    </cfRule>
  </conditionalFormatting>
  <dataValidations count="5">
    <dataValidation type="date" allowBlank="1" showInputMessage="1" showErrorMessage="1" sqref="D102 D104:D106 D5029:D65536">
      <formula1>42370</formula1>
      <formula2>42735</formula2>
    </dataValidation>
    <dataValidation type="list" allowBlank="1" sqref="E107:E5028">
      <formula1>$E$96:$E$99</formula1>
    </dataValidation>
    <dataValidation type="list" allowBlank="1" showInputMessage="1" showErrorMessage="1" sqref="A107:A5028">
      <formula1>OFFSET($A$1,0,0,$B$3,1)</formula1>
    </dataValidation>
    <dataValidation allowBlank="1" sqref="F107:F266 F268:F5028"/>
    <dataValidation type="list" allowBlank="1" showInputMessage="1" showErrorMessage="1" errorTitle="Chyba !" error="zadajte (vyberte zo zoznamu) platný analytický kód podľa nápovedy k bunke I104" sqref="I107:I10028">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5" t="s">
        <v>1360</v>
      </c>
      <c r="B1" s="375"/>
      <c r="C1" s="375"/>
      <c r="D1" s="375"/>
      <c r="E1" s="375"/>
      <c r="F1" s="375"/>
      <c r="G1" s="375"/>
      <c r="H1" s="375"/>
      <c r="I1" s="375"/>
    </row>
    <row r="2" spans="1:26" ht="7.5" customHeight="1" x14ac:dyDescent="0.2">
      <c r="C2" s="9"/>
      <c r="D2" s="9"/>
      <c r="E2" s="9"/>
      <c r="F2" s="9"/>
      <c r="G2" s="9"/>
      <c r="H2" s="9"/>
      <c r="I2" s="9"/>
    </row>
    <row r="3" spans="1:26" s="10" customFormat="1" ht="26.1" customHeight="1" x14ac:dyDescent="0.2">
      <c r="B3" s="196" t="s">
        <v>510</v>
      </c>
      <c r="C3" s="376" t="str">
        <f>INDEX(Adr!B2:B141,Doklady!B102)</f>
        <v>Slovenská softballová asociácia</v>
      </c>
      <c r="D3" s="376"/>
      <c r="E3" s="376"/>
      <c r="F3" s="376"/>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7" t="s">
        <v>797</v>
      </c>
      <c r="F9" s="378"/>
      <c r="J9" s="9"/>
      <c r="L9" s="149"/>
      <c r="M9" s="149"/>
      <c r="N9" s="149"/>
      <c r="O9" s="149"/>
      <c r="P9" s="149"/>
      <c r="Q9" s="149"/>
      <c r="R9" s="149"/>
      <c r="S9" s="149"/>
    </row>
    <row r="10" spans="1:26" ht="18" x14ac:dyDescent="0.25">
      <c r="A10" s="94" t="s">
        <v>7</v>
      </c>
      <c r="B10" s="95" t="s">
        <v>971</v>
      </c>
      <c r="C10" s="157">
        <f>SUMIF(FP!J:J,Doklady!$B$1&amp;A10,FP!D:D)</f>
        <v>0</v>
      </c>
      <c r="D10" s="157">
        <f>C10-E10</f>
        <v>0</v>
      </c>
      <c r="E10" s="367">
        <f>SUMIF(K:K,A10,I:I)</f>
        <v>0</v>
      </c>
      <c r="F10" s="368"/>
      <c r="J10" s="9"/>
      <c r="L10" s="151" t="s">
        <v>779</v>
      </c>
      <c r="M10" s="149"/>
      <c r="N10" s="149"/>
      <c r="O10" s="149"/>
      <c r="P10" s="149"/>
      <c r="Q10" s="149"/>
      <c r="R10" s="149"/>
      <c r="S10" s="149"/>
    </row>
    <row r="11" spans="1:26" ht="18" x14ac:dyDescent="0.25">
      <c r="A11" s="94" t="s">
        <v>6</v>
      </c>
      <c r="B11" s="95" t="s">
        <v>200</v>
      </c>
      <c r="C11" s="157">
        <f>SUMIF(FP!J:J,Doklady!$B$1&amp;A11,FP!D:D)</f>
        <v>54512</v>
      </c>
      <c r="D11" s="157">
        <f>+C11-E11</f>
        <v>51509.04</v>
      </c>
      <c r="E11" s="379">
        <f>+I39-I42+I44-I47</f>
        <v>3002.9599999999991</v>
      </c>
      <c r="F11" s="380"/>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67">
        <f>SUMIF(K:K,A12,I:I)</f>
        <v>0</v>
      </c>
      <c r="F12" s="368"/>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67">
        <f>SUMIF(K:K,A13,I:I)</f>
        <v>0</v>
      </c>
      <c r="F13" s="368"/>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81">
        <f>SUMIF(K:K,A14,I:I)</f>
        <v>0</v>
      </c>
      <c r="F14" s="382"/>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3" t="s">
        <v>789</v>
      </c>
      <c r="C16" s="364"/>
      <c r="D16" s="364"/>
      <c r="E16" s="364"/>
      <c r="F16" s="364"/>
      <c r="G16" s="364"/>
      <c r="H16" s="365"/>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66" t="s">
        <v>952</v>
      </c>
      <c r="C17" s="366"/>
      <c r="D17" s="366"/>
      <c r="E17" s="366"/>
      <c r="F17" s="366"/>
      <c r="G17" s="366"/>
      <c r="H17" s="366"/>
      <c r="I17" s="98">
        <f>SUMIF(FP!I:I,Doklady!$B$1&amp;A17,FP!D:D)</f>
        <v>54512</v>
      </c>
      <c r="T17" s="115"/>
    </row>
    <row r="18" spans="1:20" ht="12.75" customHeight="1" x14ac:dyDescent="0.2">
      <c r="A18" s="171" t="s">
        <v>205</v>
      </c>
      <c r="B18" s="366" t="s">
        <v>988</v>
      </c>
      <c r="C18" s="366"/>
      <c r="D18" s="366"/>
      <c r="E18" s="366"/>
      <c r="F18" s="366"/>
      <c r="G18" s="366"/>
      <c r="H18" s="366"/>
      <c r="I18" s="98">
        <f>SUMIF(FP!I:I,Doklady!$B$1&amp;A18,FP!D:D)</f>
        <v>0</v>
      </c>
    </row>
    <row r="19" spans="1:20" ht="12.75" customHeight="1" x14ac:dyDescent="0.2">
      <c r="A19" s="146" t="s">
        <v>206</v>
      </c>
      <c r="B19" s="366" t="s">
        <v>954</v>
      </c>
      <c r="C19" s="366"/>
      <c r="D19" s="366"/>
      <c r="E19" s="366"/>
      <c r="F19" s="366"/>
      <c r="G19" s="366"/>
      <c r="H19" s="366"/>
      <c r="I19" s="98">
        <f>SUMIF(FP!I:I,Doklady!$B$1&amp;A19,FP!D:D)</f>
        <v>0</v>
      </c>
    </row>
    <row r="20" spans="1:20" x14ac:dyDescent="0.2">
      <c r="A20" s="171" t="s">
        <v>207</v>
      </c>
      <c r="B20" s="360" t="s">
        <v>953</v>
      </c>
      <c r="C20" s="361"/>
      <c r="D20" s="361"/>
      <c r="E20" s="361"/>
      <c r="F20" s="361"/>
      <c r="G20" s="361"/>
      <c r="H20" s="362"/>
      <c r="I20" s="98">
        <f>SUMIF(FP!I:I,Doklady!$B$1&amp;A20,FP!D:D)</f>
        <v>0</v>
      </c>
      <c r="T20" s="115"/>
    </row>
    <row r="21" spans="1:20" x14ac:dyDescent="0.2">
      <c r="A21" s="146" t="s">
        <v>208</v>
      </c>
      <c r="B21" s="360" t="s">
        <v>955</v>
      </c>
      <c r="C21" s="361"/>
      <c r="D21" s="361"/>
      <c r="E21" s="361"/>
      <c r="F21" s="361"/>
      <c r="G21" s="361"/>
      <c r="H21" s="362"/>
      <c r="I21" s="98">
        <f>SUMIF(FP!I:I,Doklady!$B$1&amp;A21,FP!D:D)</f>
        <v>0</v>
      </c>
      <c r="T21" s="115"/>
    </row>
    <row r="22" spans="1:20" x14ac:dyDescent="0.2">
      <c r="A22" s="171" t="s">
        <v>209</v>
      </c>
      <c r="B22" s="360" t="s">
        <v>1361</v>
      </c>
      <c r="C22" s="361"/>
      <c r="D22" s="361"/>
      <c r="E22" s="361"/>
      <c r="F22" s="361"/>
      <c r="G22" s="361"/>
      <c r="H22" s="362"/>
      <c r="I22" s="98">
        <f>SUMIF(FP!I:I,Doklady!$B$1&amp;A22,FP!D:D)</f>
        <v>0</v>
      </c>
      <c r="T22" s="115"/>
    </row>
    <row r="23" spans="1:20" x14ac:dyDescent="0.2">
      <c r="A23" s="146" t="s">
        <v>210</v>
      </c>
      <c r="B23" s="360" t="s">
        <v>1149</v>
      </c>
      <c r="C23" s="361"/>
      <c r="D23" s="361"/>
      <c r="E23" s="361"/>
      <c r="F23" s="361"/>
      <c r="G23" s="361"/>
      <c r="H23" s="362"/>
      <c r="I23" s="98">
        <f>SUMIF(FP!I:I,Doklady!$B$1&amp;A23,FP!D:D)</f>
        <v>0</v>
      </c>
      <c r="T23" s="115"/>
    </row>
    <row r="24" spans="1:20" x14ac:dyDescent="0.2">
      <c r="A24" s="171" t="s">
        <v>211</v>
      </c>
      <c r="B24" s="360" t="s">
        <v>1150</v>
      </c>
      <c r="C24" s="361"/>
      <c r="D24" s="361"/>
      <c r="E24" s="361"/>
      <c r="F24" s="361"/>
      <c r="G24" s="361"/>
      <c r="H24" s="362"/>
      <c r="I24" s="98">
        <f>SUMIF(FP!I:I,Doklady!$B$1&amp;A24,FP!D:D)</f>
        <v>0</v>
      </c>
      <c r="T24" s="115"/>
    </row>
    <row r="25" spans="1:20" x14ac:dyDescent="0.2">
      <c r="A25" s="146" t="s">
        <v>212</v>
      </c>
      <c r="B25" s="360" t="s">
        <v>1362</v>
      </c>
      <c r="C25" s="361"/>
      <c r="D25" s="361"/>
      <c r="E25" s="361"/>
      <c r="F25" s="361"/>
      <c r="G25" s="361"/>
      <c r="H25" s="362"/>
      <c r="I25" s="98">
        <f>SUMIF(FP!I:I,Doklady!$B$1&amp;A25,FP!D:D)</f>
        <v>0</v>
      </c>
      <c r="T25" s="115"/>
    </row>
    <row r="26" spans="1:20" x14ac:dyDescent="0.2">
      <c r="A26" s="171" t="s">
        <v>213</v>
      </c>
      <c r="B26" s="360" t="s">
        <v>1152</v>
      </c>
      <c r="C26" s="361"/>
      <c r="D26" s="361"/>
      <c r="E26" s="361"/>
      <c r="F26" s="361"/>
      <c r="G26" s="361"/>
      <c r="H26" s="362"/>
      <c r="I26" s="98">
        <f>SUMIF(FP!I:I,Doklady!$B$1&amp;A26,FP!D:D)</f>
        <v>0</v>
      </c>
      <c r="T26" s="115"/>
    </row>
    <row r="27" spans="1:20" x14ac:dyDescent="0.2">
      <c r="A27" s="146" t="s">
        <v>214</v>
      </c>
      <c r="B27" s="360" t="s">
        <v>1153</v>
      </c>
      <c r="C27" s="361"/>
      <c r="D27" s="361"/>
      <c r="E27" s="361"/>
      <c r="F27" s="361"/>
      <c r="G27" s="361"/>
      <c r="H27" s="362"/>
      <c r="I27" s="98">
        <f>SUMIF(FP!I:I,Doklady!$B$1&amp;A27,FP!D:D)</f>
        <v>0</v>
      </c>
      <c r="T27" s="115"/>
    </row>
    <row r="28" spans="1:20" x14ac:dyDescent="0.2">
      <c r="A28" s="171" t="s">
        <v>215</v>
      </c>
      <c r="B28" s="360" t="s">
        <v>1154</v>
      </c>
      <c r="C28" s="361"/>
      <c r="D28" s="361"/>
      <c r="E28" s="361"/>
      <c r="F28" s="361"/>
      <c r="G28" s="361"/>
      <c r="H28" s="362"/>
      <c r="I28" s="98">
        <f>SUMIF(FP!I:I,Doklady!$B$1&amp;A28,FP!D:D)</f>
        <v>0</v>
      </c>
      <c r="T28" s="115"/>
    </row>
    <row r="29" spans="1:20" x14ac:dyDescent="0.2">
      <c r="A29" s="146" t="s">
        <v>216</v>
      </c>
      <c r="B29" s="372" t="s">
        <v>1421</v>
      </c>
      <c r="C29" s="373"/>
      <c r="D29" s="373"/>
      <c r="E29" s="373"/>
      <c r="F29" s="373"/>
      <c r="G29" s="373"/>
      <c r="H29" s="374"/>
      <c r="I29" s="98">
        <f>SUMIF(FP!I:I,Doklady!$B$1&amp;A29,FP!D:D)</f>
        <v>0</v>
      </c>
      <c r="T29" s="115"/>
    </row>
    <row r="30" spans="1:20" x14ac:dyDescent="0.2">
      <c r="A30" s="171" t="s">
        <v>217</v>
      </c>
      <c r="B30" s="355" t="s">
        <v>1020</v>
      </c>
      <c r="C30" s="356"/>
      <c r="D30" s="356"/>
      <c r="E30" s="356"/>
      <c r="F30" s="356"/>
      <c r="G30" s="356"/>
      <c r="H30" s="357"/>
      <c r="I30" s="98">
        <f>SUMIF(FP!I:I,Doklady!$B$1&amp;A30,FP!D:D)</f>
        <v>0</v>
      </c>
      <c r="T30" s="115"/>
    </row>
    <row r="31" spans="1:20" ht="11.25" customHeight="1" x14ac:dyDescent="0.2">
      <c r="A31" s="146" t="s">
        <v>218</v>
      </c>
      <c r="B31" s="355" t="s">
        <v>1422</v>
      </c>
      <c r="C31" s="356"/>
      <c r="D31" s="356"/>
      <c r="E31" s="356"/>
      <c r="F31" s="356"/>
      <c r="G31" s="356"/>
      <c r="H31" s="357"/>
      <c r="I31" s="98">
        <f>SUMIF(FP!I:I,Doklady!$B$1&amp;A31,FP!D:D)</f>
        <v>0</v>
      </c>
      <c r="T31" s="115"/>
    </row>
    <row r="32" spans="1:20" x14ac:dyDescent="0.2">
      <c r="A32" s="171" t="s">
        <v>219</v>
      </c>
      <c r="B32" s="355" t="s">
        <v>1157</v>
      </c>
      <c r="C32" s="356"/>
      <c r="D32" s="356"/>
      <c r="E32" s="356"/>
      <c r="F32" s="356"/>
      <c r="G32" s="356"/>
      <c r="H32" s="357"/>
      <c r="I32" s="98">
        <f>SUMIF(FP!I:I,Doklady!$B$1&amp;A32,FP!D:D)</f>
        <v>0</v>
      </c>
      <c r="T32" s="115"/>
    </row>
    <row r="33" spans="1:21" ht="11.25" hidden="1" customHeight="1" x14ac:dyDescent="0.2">
      <c r="A33" s="146" t="s">
        <v>220</v>
      </c>
      <c r="B33" s="355"/>
      <c r="C33" s="356"/>
      <c r="D33" s="356"/>
      <c r="E33" s="356"/>
      <c r="F33" s="356"/>
      <c r="G33" s="356"/>
      <c r="H33" s="357"/>
      <c r="I33" s="98">
        <f>SUMIF(FP!I:I,Doklady!$B$1&amp;A33,FP!D:D)</f>
        <v>0</v>
      </c>
      <c r="T33" s="115"/>
    </row>
    <row r="34" spans="1:21" hidden="1" x14ac:dyDescent="0.2">
      <c r="A34" s="171" t="s">
        <v>221</v>
      </c>
      <c r="B34" s="358"/>
      <c r="C34" s="358"/>
      <c r="D34" s="358"/>
      <c r="E34" s="358"/>
      <c r="F34" s="358"/>
      <c r="G34" s="358"/>
      <c r="H34" s="358"/>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DSUM(Doklady!A103:I10028,"GGG",Spolu!L40:M42)</f>
        <v>8231.2000000000007</v>
      </c>
      <c r="D40" s="104">
        <f>DSUM(Doklady!A103:I10028,"GGG",Spolu!N40:O42)</f>
        <v>2000</v>
      </c>
      <c r="E40" s="104">
        <f>DSUM(Doklady!A103:I10028,"GGG",Spolu!P40:Q42)</f>
        <v>32418.94</v>
      </c>
      <c r="F40" s="104">
        <f>DSUM(Doklady!A103:I10028,"GGG",Spolu!R40:S42)</f>
        <v>6998.8600000000024</v>
      </c>
      <c r="G40" s="104">
        <f>DSUM(Doklady!A103:I10028,"GGG",Spolu!T40:U42)-H40</f>
        <v>1860.04</v>
      </c>
      <c r="H40" s="104">
        <f>+IFERROR(VLOOKUP(K40&amp;" - kapitálové transfery",B$53:D$90,3,0),0)</f>
        <v>0</v>
      </c>
      <c r="I40" s="98">
        <f>+C40+D40+E40+F40+G40+H40</f>
        <v>51509.04</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3002.9599999999991</v>
      </c>
      <c r="J41" s="278">
        <f>+K46</f>
        <v>0</v>
      </c>
      <c r="K41" s="280">
        <f>+I41-H41</f>
        <v>3002.9599999999991</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8231.2000000000007</v>
      </c>
      <c r="D42" s="274">
        <f>+D40</f>
        <v>2000</v>
      </c>
      <c r="E42" s="274">
        <f>+E40</f>
        <v>32418.94</v>
      </c>
      <c r="F42" s="274">
        <f>+MIN(F39:F40)</f>
        <v>6998.8600000000024</v>
      </c>
      <c r="G42" s="274">
        <f>+MIN(G39+MAX(F39-F40,0)-MAX(E40-E39,0)-MAX(D40-D39,0)-MAX(C40-C39,0),G40)</f>
        <v>1860.04</v>
      </c>
      <c r="H42" s="274">
        <f>+MIN(H39:H40)</f>
        <v>0</v>
      </c>
      <c r="I42" s="98">
        <f>+C42+D42+E42+MIN(F39:F40)+G42+H42</f>
        <v>51509.04</v>
      </c>
      <c r="J42" s="278">
        <f>+K47</f>
        <v>0</v>
      </c>
      <c r="K42" s="280">
        <f>+I42-H42</f>
        <v>51509.04</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DSUM(Doklady!A103:I10028,"GGG",Spolu!L45:M47)</f>
        <v>0</v>
      </c>
      <c r="D45" s="104">
        <f>DSUM(Doklady!A103:I10028,"GGG",Spolu!N45:O47)</f>
        <v>0</v>
      </c>
      <c r="E45" s="104">
        <f>DSUM(Doklady!A103:I10028,"GGG",Spolu!P45:Q47)</f>
        <v>0</v>
      </c>
      <c r="F45" s="104">
        <f>DSUM(Doklady!A103:I10028,"GGG",Spolu!R45:S47)</f>
        <v>0</v>
      </c>
      <c r="G45" s="104">
        <f>DSUM(Doklady!A103:I10028,"GGG",Spolu!T45:U47)-H45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0"/>
      <c r="B50" s="371"/>
      <c r="C50" s="371"/>
      <c r="D50" s="371"/>
      <c r="E50" s="371"/>
      <c r="F50" s="371"/>
      <c r="G50" s="371"/>
      <c r="H50" s="371"/>
      <c r="I50" s="371"/>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51509.039999999994</v>
      </c>
      <c r="E53" s="98">
        <f>IF(A53&lt;&gt;"",MIN(D53,C53)*Doklady!C1/(1-Doklady!C1),"")</f>
        <v>0</v>
      </c>
      <c r="F53" s="96">
        <f>IF(A53&lt;&gt;"",Doklady!I1,"")</f>
        <v>0</v>
      </c>
      <c r="G53" s="98">
        <f t="shared" ref="G53:G84" si="0">+IFERROR(HLOOKUP(IF(RIGHT(B53,15)="bežné transfery",LEFT(B53,LEN(B53)-18),0),$J$40:$K$42,3,0),MIN(C53,D53))</f>
        <v>51509.04</v>
      </c>
      <c r="H53" s="96"/>
      <c r="I53" s="98">
        <f>IF(A53&lt;&gt;"",MAX(IF(G53&lt;C53,C53-G53,0)+IF(F53&lt;E53,E53-F53,0),0),0)</f>
        <v>3002.9599999999991</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51509.039999999994</v>
      </c>
      <c r="E118" s="290">
        <f t="shared" si="5"/>
        <v>0</v>
      </c>
      <c r="F118" s="290">
        <f t="shared" si="5"/>
        <v>0</v>
      </c>
      <c r="G118" s="290">
        <f t="shared" si="5"/>
        <v>51509.04</v>
      </c>
      <c r="H118" s="290">
        <f t="shared" si="5"/>
        <v>0</v>
      </c>
      <c r="I118" s="290">
        <f t="shared" si="5"/>
        <v>3002.9599999999991</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59"/>
      <c r="E128" s="359"/>
      <c r="F128" s="359"/>
      <c r="G128" s="359"/>
      <c r="H128" s="359"/>
      <c r="I128" s="359"/>
      <c r="J128" s="113"/>
    </row>
    <row r="129" spans="1:10" ht="68.25" customHeight="1" x14ac:dyDescent="0.2">
      <c r="A129" s="10"/>
      <c r="B129" s="269" t="s">
        <v>1116</v>
      </c>
      <c r="C129" s="270"/>
      <c r="D129" s="369" t="s">
        <v>1117</v>
      </c>
      <c r="E129" s="369"/>
      <c r="F129" s="369"/>
      <c r="G129" s="369"/>
      <c r="H129" s="369"/>
      <c r="I129" s="369"/>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2022-02-07T10:28:27Z</cp:lastPrinted>
  <dcterms:created xsi:type="dcterms:W3CDTF">2017-02-20T06:20:12Z</dcterms:created>
  <dcterms:modified xsi:type="dcterms:W3CDTF">2022-02-09T22:13:41Z</dcterms:modified>
</cp:coreProperties>
</file>