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8D16EB68-EC0F-4737-985C-7F930B151648}" xr6:coauthVersionLast="47" xr6:coauthVersionMax="47" xr10:uidLastSave="{00000000-0000-0000-0000-000000000000}"/>
  <bookViews>
    <workbookView xWindow="-108" yWindow="-108" windowWidth="23256" windowHeight="12456"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9"/>
  <c r="C11"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C15"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<sst xmlns="http://schemas.openxmlformats.org/spreadsheetml/2006/main" count="3012" uniqueCount="1603">
  <si>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</si>
  <si>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</si>
  <si>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</si>
  <si>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</si>
  <si>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</si>
  <si>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</si>
  <si>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</si>
  <si>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</si>
  <si>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</si>
  <si>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</si>
  <si>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</si>
  <si>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</si>
  <si>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</si>
  <si>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</si>
  <si>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</si>
  <si>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</si>
  <si>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</si>
  <si>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</si>
  <si>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</si>
  <si>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</si>
  <si>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</si>
  <si>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</si>
  <si>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</si>
  <si>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</si>
  <si>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</si>
  <si>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</si>
  <si>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</si>
  <si>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</si>
  <si>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</si>
  <si>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</si>
  <si>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</si>
  <si>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</si>
  <si>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</si>
  <si>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</si>
  <si>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</si>
  <si>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</si>
  <si>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</si>
  <si>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</si>
  <si>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</si>
  <si>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</si>
  <si>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</si>
  <si>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</si>
  <si>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</si>
  <si>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</si>
  <si>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</si>
  <si>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</si>
  <si>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</si>
  <si>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</si>
  <si>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</si>
  <si>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</si>
  <si>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</si>
  <si>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</si>
  <si>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</si>
  <si>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</si>
  <si>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</si>
  <si>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</si>
  <si>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</si>
  <si>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</si>
  <si>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</si>
  <si>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</si>
  <si>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</si>
  <si>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</si>
  <si>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</si>
  <si>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</si>
  <si>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</si>
  <si>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</si>
  <si>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</si>
  <si>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</si>
  <si>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</si>
  <si>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</si>
  <si>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</si>
  <si>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</si>
  <si>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</si>
  <si>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</si>
  <si>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</si>
  <si>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</si>
  <si>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</si>
  <si>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</si>
  <si>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</si>
  <si>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</si>
  <si>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</si>
  <si>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</si>
  <si>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</si>
  <si>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</si>
  <si>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</si>
  <si>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</si>
  <si>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</si>
  <si>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</si>
  <si>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</si>
  <si>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</si>
  <si>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</si>
  <si>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</si>
  <si>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</si>
  <si>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</si>
  <si>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</si>
  <si>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</si>
  <si>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</si>
  <si>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</si>
  <si>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</si>
  <si>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</si>
  <si>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</si>
  <si>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</si>
  <si>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</si>
  <si>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</si>
  <si>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</si>
  <si>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</si>
  <si>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</si>
  <si>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</si>
  <si>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</si>
  <si>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</si>
  <si>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</si>
  <si>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</si>
  <si>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</si>
  <si>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</si>
  <si>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</si>
  <si>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</si>
  <si>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</si>
  <si>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</si>
  <si>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</si>
  <si>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</si>
  <si>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</si>
  <si>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</si>
  <si>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</si>
  <si>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</si>
  <si>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</si>
  <si>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</si>
  <si>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</si>
  <si>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</si>
  <si>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</si>
  <si>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</si>
  <si>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</si>
  <si>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</si>
  <si>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</si>
  <si>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</si>
  <si>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</si>
  <si>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</si>
  <si>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</si>
  <si>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</si>
  <si>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</si>
  <si>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</si>
  <si>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</si>
  <si>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</si>
  <si>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</si>
  <si>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</si>
  <si>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</si>
  <si>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</si>
  <si>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</si>
  <si>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</si>
  <si>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</si>
  <si>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</si>
  <si>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</si>
  <si>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</si>
  <si>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</si>
  <si>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</si>
  <si>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</si>
  <si>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</si>
  <si>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</si>
  <si>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</si>
  <si>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</si>
  <si>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</si>
  <si>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</si>
  <si>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</si>
  <si>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</si>
  <si>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</si>
  <si>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</si>
  <si>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</si>
  <si>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</si>
  <si>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</si>
  <si>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</si>
  <si>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</si>
  <si>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</si>
  <si>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</si>
  <si>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</si>
  <si>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</si>
  <si>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</si>
  <si>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</si>
  <si>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</si>
  <si>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</si>
  <si>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</si>
  <si>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</si>
  <si>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</si>
  <si>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</si>
  <si>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</si>
  <si>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</si>
  <si>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</si>
  <si>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</si>
  <si>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</si>
  <si>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</si>
  <si>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</si>
  <si>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</si>
  <si>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</si>
  <si>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</si>
  <si>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</si>
  <si>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</si>
  <si>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</si>
  <si>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</si>
  <si>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</si>
  <si>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</si>
  <si>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</si>
  <si>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</si>
  <si>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</si>
  <si>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</si>
  <si>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</si>
  <si>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</si>
  <si>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</si>
  <si>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</si>
  <si>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</si>
  <si>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</si>
  <si>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</si>
  <si>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</si>
  <si>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</si>
  <si>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</si>
  <si>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</si>
  <si>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</si>
  <si>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</si>
  <si>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</si>
  <si>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</si>
  <si>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</si>
  <si>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</si>
  <si>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</si>
  <si>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</si>
  <si>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</si>
  <si>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</si>
  <si>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</si>
  <si>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</si>
  <si>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</si>
  <si>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</si>
  <si>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</si>
  <si>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</si>
  <si>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</si>
  <si>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</si>
  <si>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</si>
  <si>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</si>
  <si>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</si>
  <si>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</si>
  <si>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</si>
  <si>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</si>
  <si>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</si>
  <si>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</si>
  <si>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</si>
  <si>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</si>
  <si>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</si>
  <si>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</si>
  <si>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</si>
  <si>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</si>
  <si>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</si>
  <si>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</si>
  <si>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</si>
  <si>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</si>
  <si>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</si>
  <si>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</si>
  <si>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</si>
  <si>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</si>
  <si>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</si>
  <si>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</si>
  <si>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</si>
  <si>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</si>
  <si>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</si>
  <si>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</si>
  <si>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</si>
  <si>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</si>
  <si>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</si>
  <si>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</si>
  <si>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</si>
  <si>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</si>
  <si>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</si>
  <si>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</si>
  <si>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</si>
  <si>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</si>
  <si>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</si>
  <si>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</si>
  <si>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</si>
  <si>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</si>
  <si>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</si>
  <si>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</si>
  <si>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</si>
  <si>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</si>
  <si>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</si>
  <si>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</si>
  <si>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</si>
  <si>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</si>
  <si>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</si>
  <si>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</si>
  <si>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</si>
  <si>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</si>
  <si>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</si>
  <si>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</si>
  <si>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</si>
  <si>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</si>
  <si>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</si>
  <si>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</si>
  <si>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</si>
  <si>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</si>
  <si>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</si>
  <si>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</si>
  <si>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</si>
  <si>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</si>
  <si>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</si>
  <si>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</si>
  <si>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</si>
  <si>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</si>
  <si>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</si>
  <si>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</si>
  <si>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</si>
  <si>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</si>
  <si>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</si>
  <si>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</si>
  <si>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</si>
  <si>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</si>
  <si>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</si>
  <si>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</si>
  <si>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</si>
  <si>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</si>
  <si>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</si>
  <si>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</si>
  <si>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</si>
  <si>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</si>
  <si>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</si>
  <si>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</si>
  <si>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</si>
  <si>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</si>
  <si>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</si>
  <si>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</si>
  <si>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</si>
  <si>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</si>
  <si>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</si>
  <si>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</si>
  <si>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</si>
  <si>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</si>
  <si>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</si>
  <si>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</si>
  <si>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</si>
  <si>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</si>
  <si>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</si>
  <si>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</si>
  <si>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</si>
  <si>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</si>
  <si>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</si>
  <si>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</si>
  <si>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</si>
  <si>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</si>
  <si>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</si>
  <si>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</si>
  <si>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</si>
  <si>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</si>
  <si>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</si>
  <si>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</si>
  <si>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</si>
  <si>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</si>
  <si>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</si>
  <si>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</si>
  <si>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</si>
  <si>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</si>
  <si>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</si>
  <si>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</si>
  <si>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</si>
  <si>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</si>
  <si>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</si>
  <si>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</si>
  <si>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</si>
  <si>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</si>
  <si>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</si>
  <si>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</si>
  <si>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</si>
  <si>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</si>
  <si>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</si>
  <si>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</si>
  <si>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</si>
  <si>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</si>
  <si>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</si>
  <si>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</si>
  <si>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</si>
  <si>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</si>
  <si>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</si>
  <si>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</si>
  <si>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</si>
  <si>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</si>
  <si>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</si>
  <si>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</si>
  <si>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</si>
  <si>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</si>
  <si>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</si>
  <si>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</si>
  <si>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</si>
  <si>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</si>
  <si>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</si>
  <si>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</si>
  <si>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</si>
  <si>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</si>
  <si>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</si>
  <si>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</si>
  <si>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</si>
  <si>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</si>
  <si>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</si>
  <si>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</si>
  <si>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</si>
  <si>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</si>
  <si>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</si>
  <si>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</si>
  <si>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</si>
  <si>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</si>
  <si>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</si>
  <si>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</si>
  <si>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</si>
  <si>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</si>
  <si>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</si>
  <si>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</si>
  <si>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</si>
  <si>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</si>
  <si>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</si>
  <si>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</si>
  <si>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</si>
  <si>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</si>
  <si>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</si>
  <si>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</si>
  <si>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</si>
  <si>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</si>
  <si>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</si>
  <si>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</si>
  <si>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</si>
  <si>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</si>
  <si>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</si>
  <si>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</si>
  <si>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</si>
  <si>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</si>
  <si>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</si>
  <si>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</si>
  <si>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</si>
  <si>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</si>
  <si>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</si>
  <si>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</si>
  <si>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</si>
  <si>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</si>
  <si>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</si>
  <si>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</si>
  <si>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</si>
  <si>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</si>
  <si>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</si>
  <si>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</si>
  <si>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</si>
  <si>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</si>
  <si>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</si>
  <si>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</si>
  <si>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</si>
  <si>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</si>
  <si>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</si>
  <si>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</si>
  <si>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</si>
  <si>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</si>
  <si>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</si>
  <si>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</si>
  <si>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</si>
  <si>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</si>
  <si>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</si>
  <si>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</si>
  <si>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</si>
  <si>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</si>
  <si>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</si>
  <si>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</si>
  <si>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</si>
  <si>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</si>
  <si>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</si>
  <si>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</si>
  <si>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</si>
  <si>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</si>
  <si>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</si>
  <si>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</si>
  <si>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</si>
  <si>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</si>
  <si>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</si>
  <si>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</si>
  <si>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</si>
  <si>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</si>
  <si>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</si>
  <si>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</si>
  <si>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</si>
  <si>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</si>
  <si>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</si>
  <si>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</si>
  <si>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</si>
  <si>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</si>
  <si>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</si>
  <si>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</si>
  <si>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</si>
  <si>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</si>
  <si>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</si>
  <si>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</si>
  <si>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</si>
  <si>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</si>
  <si>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</si>
  <si>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</si>
  <si>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</si>
  <si>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</si>
  <si>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</si>
  <si>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</si>
  <si>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</si>
  <si>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</si>
  <si>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</si>
  <si>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</si>
  <si>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</si>
  <si>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</si>
  <si>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</si>
  <si>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</si>
  <si>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</si>
  <si>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</si>
  <si>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</si>
  <si>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</si>
  <si>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</si>
  <si>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</si>
  <si>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</si>
  <si>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</si>
  <si>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</si>
  <si>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</si>
  <si>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</si>
  <si>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</si>
  <si>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</si>
  <si>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</si>
  <si>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</si>
  <si>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</si>
  <si>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</si>
  <si>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</si>
  <si>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</si>
  <si>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</si>
  <si>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</si>
  <si>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</si>
  <si>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</si>
  <si>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</si>
  <si>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</si>
  <si>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</si>
  <si>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</si>
  <si>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</si>
  <si>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</si>
  <si>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</si>
  <si>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</si>
  <si>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</si>
  <si>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</si>
  <si>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</si>
  <si>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</si>
  <si>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</si>
  <si>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</si>
  <si>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</si>
  <si>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</si>
  <si>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</si>
  <si>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</si>
  <si>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</si>
  <si>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</si>
  <si>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</si>
  <si>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</si>
  <si>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</si>
  <si>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</si>
  <si>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</si>
  <si>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</si>
  <si>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</si>
  <si>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</si>
  <si>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</si>
  <si>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</si>
  <si>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</si>
  <si>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</si>
  <si>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</si>
  <si>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</si>
  <si>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</si>
  <si>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</si>
  <si>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</si>
  <si>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</si>
  <si>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</si>
  <si>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</si>
  <si>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</si>
  <si>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</si>
  <si>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</si>
  <si>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</si>
  <si>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</si>
  <si>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</si>
  <si>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</si>
  <si>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</si>
  <si>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</si>
  <si>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</si>
  <si>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</si>
  <si>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</si>
  <si>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</si>
  <si>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</si>
  <si>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</si>
  <si>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</si>
  <si>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</si>
  <si>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</si>
  <si>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</si>
  <si>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</si>
  <si>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</si>
  <si>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</si>
  <si>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</si>
  <si>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</si>
  <si>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</si>
  <si>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</si>
  <si>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</si>
  <si>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</si>
  <si>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</si>
  <si>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</si>
  <si>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</si>
  <si>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</si>
  <si>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</si>
  <si>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</si>
  <si>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</si>
  <si>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</si>
  <si>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</si>
  <si>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</si>
  <si>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</si>
  <si>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</si>
  <si>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</si>
  <si>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</si>
  <si>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</si>
  <si>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</si>
  <si>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</si>
  <si>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</si>
  <si>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</si>
  <si>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</si>
  <si>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</si>
  <si>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</si>
  <si>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</si>
  <si>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</si>
  <si>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</si>
  <si>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</si>
  <si>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</si>
  <si>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</si>
  <si>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</si>
  <si>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</si>
  <si>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</si>
  <si>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</si>
  <si>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</si>
  <si>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</si>
  <si>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</si>
  <si>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</si>
  <si>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</si>
  <si>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</si>
  <si>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</si>
  <si>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</si>
  <si>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</si>
  <si>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</si>
  <si>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</si>
  <si>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</si>
  <si>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</si>
  <si>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</si>
  <si>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</si>
  <si>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</si>
  <si>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</si>
  <si>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</si>
  <si>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</si>
  <si>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</si>
  <si>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</si>
  <si>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</si>
  <si>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</si>
  <si>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</si>
  <si>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</si>
  <si>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</si>
  <si>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</si>
  <si>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</si>
  <si>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</si>
  <si>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</si>
  <si>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</si>
  <si>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</si>
  <si>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</si>
  <si>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</si>
  <si>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</si>
  <si>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</si>
  <si>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</si>
  <si>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</si>
  <si>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</si>
  <si>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</si>
  <si>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</si>
  <si>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</si>
  <si>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</si>
  <si>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</si>
  <si>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</si>
  <si>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</si>
  <si>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</si>
  <si>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</si>
  <si>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</si>
  <si>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</si>
  <si>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</si>
  <si>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</si>
  <si>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</si>
  <si>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</si>
  <si>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</si>
  <si>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</si>
  <si>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</si>
  <si>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</si>
  <si>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</si>
  <si>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</si>
  <si>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</si>
  <si>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</si>
  <si>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</si>
  <si>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</si>
  <si>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</si>
  <si>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</si>
  <si>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</si>
  <si>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</si>
  <si>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</si>
  <si>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</si>
  <si>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</si>
  <si>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</si>
  <si>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</si>
  <si>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</si>
  <si>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</si>
  <si>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</si>
  <si>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</si>
  <si>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</si>
  <si>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</si>
  <si>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</si>
  <si>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</si>
  <si>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</si>
  <si>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</si>
  <si>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</si>
  <si>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</si>
  <si>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</si>
  <si>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</si>
  <si>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</si>
  <si>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</si>
  <si>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</si>
  <si>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</si>
  <si>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</si>
  <si>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</si>
  <si>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</si>
  <si>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</si>
  <si>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</si>
  <si>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</si>
  <si>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</si>
  <si>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</si>
  <si>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</si>
  <si>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</si>
  <si>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</si>
  <si>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</si>
  <si>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</si>
  <si>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</si>
  <si>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</si>
  <si>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</si>
  <si>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</si>
  <si>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</si>
  <si>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</si>
  <si>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</si>
  <si>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</si>
  <si>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</si>
  <si>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</si>
  <si>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</si>
  <si>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</si>
  <si>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</si>
  <si>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</si>
  <si>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</si>
  <si>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</si>
  <si>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</si>
  <si>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</si>
  <si>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</si>
  <si>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</si>
  <si>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</si>
  <si>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</si>
  <si>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</si>
  <si>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</si>
  <si>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</si>
  <si>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</si>
  <si>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</si>
  <si>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</si>
  <si>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</si>
  <si>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</si>
  <si>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</si>
  <si>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</si>
  <si>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</si>
  <si>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</si>
  <si>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</si>
  <si>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</si>
  <si>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</si>
  <si>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</si>
  <si>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</si>
  <si>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</si>
  <si>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</si>
  <si>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</si>
  <si>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</si>
  <si>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</si>
  <si>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</si>
  <si>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</si>
  <si>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</si>
  <si>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</si>
  <si>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</si>
  <si>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</si>
  <si>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</si>
  <si>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</si>
  <si>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</si>
  <si>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</si>
  <si>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</si>
  <si>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</si>
  <si>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</si>
  <si>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</si>
  <si>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</si>
  <si>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</si>
  <si>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</si>
  <si>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</si>
  <si>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</si>
  <si>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</si>
  <si>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</si>
  <si>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</si>
  <si>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</si>
  <si>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</si>
  <si>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</si>
  <si>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</si>
  <si>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</si>
  <si>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</si>
  <si>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</si>
  <si>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</si>
  <si>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</si>
  <si>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</si>
  <si>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</si>
  <si>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</si>
  <si>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</si>
  <si>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</si>
  <si>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</si>
  <si>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</si>
  <si>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</si>
  <si>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</si>
  <si>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</si>
  <si>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</si>
  <si>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</si>
  <si>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</si>
  <si>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</si>
  <si>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</si>
  <si>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</si>
  <si>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</si>
  <si>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</si>
  <si>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</si>
  <si>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</si>
  <si>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</si>
  <si>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</si>
  <si>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</si>
  <si>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</si>
  <si>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</si>
  <si>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</si>
  <si>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</si>
  <si>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</si>
  <si>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</si>
  <si>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</si>
  <si>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</si>
  <si>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</si>
  <si>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</si>
  <si>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</si>
  <si>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</si>
  <si>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</si>
  <si>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</si>
  <si>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</si>
  <si>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</si>
  <si>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</si>
  <si>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</si>
  <si>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</si>
  <si>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</si>
  <si>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</si>
  <si>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</si>
  <si>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</si>
  <si>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</si>
  <si>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</si>
  <si>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</si>
  <si>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</si>
  <si>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</si>
  <si>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</si>
  <si>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</si>
  <si>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</si>
  <si>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</si>
  <si>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</si>
  <si>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</si>
  <si>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</si>
  <si>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</si>
  <si>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</si>
  <si>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</si>
  <si>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</si>
  <si>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</si>
  <si>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</si>
  <si>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</si>
  <si>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</si>
  <si>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</si>
  <si>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</si>
  <si>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</si>
  <si>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</si>
  <si>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</si>
  <si>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</si>
  <si>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</si>
  <si>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</si>
  <si>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</si>
  <si>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</si>
  <si>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</si>
  <si>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</si>
  <si>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</si>
  <si>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</si>
  <si>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</si>
  <si>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</si>
  <si>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</si>
  <si>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</si>
  <si>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</si>
  <si>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</si>
  <si>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</si>
  <si>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</si>
  <si>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</si>
  <si>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</si>
  <si>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</si>
  <si>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</si>
  <si>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</si>
  <si>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</si>
  <si>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</si>
  <si>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</si>
  <si>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</si>
  <si>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</si>
  <si>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</si>
  <si>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</si>
  <si>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</si>
  <si>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</si>
  <si>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</si>
  <si>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</si>
  <si>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</si>
  <si>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</si>
  <si>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</si>
  <si>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</si>
  <si>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</si>
  <si>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</si>
  <si>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</si>
  <si>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</si>
  <si>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</si>
  <si>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</si>
  <si>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</si>
  <si>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</si>
  <si>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</si>
  <si>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</si>
  <si>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</si>
  <si>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</si>
  <si>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</si>
  <si>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</si>
  <si>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</si>
  <si>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</si>
  <si>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</si>
  <si>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</si>
  <si>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</si>
  <si>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</si>
  <si>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</si>
  <si>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</si>
  <si>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</si>
  <si>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</si>
  <si>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</si>
  <si>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</si>
  <si>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</si>
  <si>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</si>
  <si>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</si>
  <si>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</si>
  <si>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</si>
  <si>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</si>
  <si>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</si>
  <si>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</si>
  <si>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</si>
  <si>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</si>
  <si>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</si>
  <si>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</si>
  <si>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</si>
  <si>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</si>
  <si>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</si>
  <si>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</si>
  <si>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</si>
  <si>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</si>
  <si>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</si>
  <si>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</si>
  <si>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</si>
  <si>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</si>
  <si>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</si>
  <si>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</si>
  <si>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</si>
  <si>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</si>
  <si>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</si>
  <si>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</si>
  <si>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</si>
  <si>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</si>
  <si>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</si>
  <si>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</si>
  <si>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</si>
  <si>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</si>
  <si>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</si>
  <si>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</si>
  <si>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</si>
  <si>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</si>
  <si>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</si>
  <si>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</si>
  <si>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</si>
  <si>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</si>
  <si>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</si>
  <si>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</si>
  <si>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</si>
  <si>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</si>
  <si>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</si>
  <si>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</si>
  <si>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</si>
  <si>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</si>
  <si>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</si>
  <si>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</si>
  <si>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</si>
  <si>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</si>
  <si>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</si>
  <si>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</si>
  <si>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</si>
  <si>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</si>
  <si>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</si>
  <si>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</si>
  <si>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</si>
  <si>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</si>
  <si>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</si>
  <si>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</si>
  <si>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</si>
  <si>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</si>
  <si>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</si>
  <si>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</si>
  <si>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</si>
  <si>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</si>
  <si>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</si>
  <si>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</si>
  <si>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</si>
  <si>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</si>
  <si>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</si>
  <si>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</si>
  <si>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</si>
  <si>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</si>
  <si>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</si>
  <si>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</si>
  <si>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</si>
  <si>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</si>
  <si>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</si>
  <si>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</si>
  <si>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</si>
  <si>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</si>
  <si>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</si>
  <si>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</si>
  <si>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</si>
  <si>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</si>
  <si>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</si>
  <si>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</si>
  <si>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</si>
  <si>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</si>
  <si>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</si>
  <si>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</si>
  <si>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</si>
  <si>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</si>
  <si>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</si>
  <si>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</si>
  <si>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</si>
  <si>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</si>
  <si>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</si>
  <si>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</si>
  <si>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</si>
  <si>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</si>
  <si>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</si>
  <si>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</si>
  <si>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</si>
  <si>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</si>
  <si>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</si>
  <si>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</si>
  <si>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</si>
  <si>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</si>
  <si>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</si>
  <si>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</si>
  <si>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</si>
  <si>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</si>
  <si>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</si>
  <si>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</si>
  <si>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</si>
  <si>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</si>
  <si>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</si>
  <si>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</si>
  <si>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</si>
  <si>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</si>
  <si>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</si>
  <si>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</si>
  <si>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</si>
  <si>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</si>
  <si>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</si>
  <si>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</si>
  <si>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</si>
  <si>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</si>
  <si>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</si>
  <si>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</si>
  <si>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</si>
  <si>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</si>
  <si>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</si>
  <si>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</si>
  <si>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</si>
  <si>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</si>
  <si>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</si>
  <si>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</si>
  <si>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</si>
  <si>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</si>
  <si>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</si>
  <si>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</si>
  <si>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</si>
  <si>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</si>
  <si>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</si>
  <si>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</si>
  <si>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</si>
  <si>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</si>
  <si>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</si>
  <si>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</si>
  <si>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</si>
  <si>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</si>
  <si>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</si>
  <si>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</si>
  <si>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</si>
  <si>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</si>
  <si>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</si>
  <si>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</si>
  <si>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</si>
  <si>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</si>
  <si>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</si>
  <si>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</si>
  <si>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</si>
  <si>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</si>
  <si>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</si>
  <si>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</si>
  <si>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</si>
  <si>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</si>
  <si>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</si>
  <si>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</si>
  <si>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</si>
  <si>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</si>
  <si>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</si>
  <si>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</si>
  <si>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</si>
  <si>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</si>
  <si>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</si>
  <si>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</si>
  <si>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</si>
  <si>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</si>
  <si>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</si>
  <si>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</si>
  <si>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</si>
  <si>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</si>
  <si>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</si>
  <si>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</si>
  <si>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</si>
  <si>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</si>
  <si>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</si>
  <si>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</si>
  <si>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</si>
  <si>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</si>
  <si>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</si>
  <si>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</si>
  <si>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</si>
  <si>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</si>
  <si>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</si>
  <si>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</si>
  <si>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</si>
  <si>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</si>
  <si>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</si>
  <si>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</si>
  <si>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</si>
  <si>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</si>
  <si>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</si>
  <si>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</si>
  <si>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</si>
  <si>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</si>
  <si>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</si>
  <si>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</si>
  <si>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</si>
  <si>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</si>
  <si>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</si>
  <si>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</si>
  <si>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</si>
  <si>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</si>
  <si>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</si>
  <si>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</si>
  <si>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</si>
  <si>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</si>
  <si>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</si>
  <si>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</si>
  <si>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</si>
  <si>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</si>
  <si>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</si>
  <si>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</si>
  <si>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</si>
  <si>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</si>
  <si>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</si>
  <si>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</si>
  <si>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</si>
  <si>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</si>
  <si>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</si>
  <si>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</si>
  <si>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</si>
  <si>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</si>
  <si>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</si>
  <si>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</si>
  <si>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</si>
  <si>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</si>
  <si>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</si>
  <si>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</si>
  <si>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</si>
  <si>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</si>
  <si>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</si>
  <si>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</si>
  <si>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</si>
  <si>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</si>
  <si>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</si>
  <si>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</si>
  <si>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</si>
  <si>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</si>
  <si>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</si>
  <si>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</si>
  <si>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</si>
  <si>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</si>
  <si>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</si>
  <si>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</si>
  <si>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</si>
  <si>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</si>
  <si>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</si>
  <si>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</si>
  <si>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</si>
  <si>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</si>
  <si>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</si>
  <si>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</si>
  <si>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</si>
  <si>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</si>
  <si>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</si>
  <si>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</si>
  <si>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</si>
  <si>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</si>
  <si>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</si>
  <si>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</si>
  <si>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</si>
  <si>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</si>
  <si>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</si>
  <si>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</si>
  <si>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</si>
  <si>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</si>
  <si>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</si>
  <si>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</si>
  <si>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</si>
  <si>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</si>
  <si>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</si>
  <si>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</si>
  <si>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</si>
  <si>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</si>
  <si>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</si>
  <si>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</si>
  <si>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</si>
  <si>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</si>
  <si>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</si>
  <si>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</si>
  <si>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</si>
  <si>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</si>
  <si>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</si>
  <si>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</si>
  <si>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</si>
  <si>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</si>
  <si>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</si>
  <si>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</si>
  <si>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</si>
  <si>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</si>
  <si>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</si>
  <si>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</si>
  <si>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</si>
  <si>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</si>
  <si>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</si>
  <si>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</si>
  <si>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</si>
  <si>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</si>
  <si>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</si>
  <si>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</si>
  <si>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</si>
  <si>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</si>
  <si>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</si>
  <si>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</si>
  <si>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</si>
  <si>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</si>
  <si>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</si>
  <si>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</si>
  <si>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</si>
  <si>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</si>
  <si>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</si>
  <si>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</si>
  <si>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</si>
  <si>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</si>
  <si>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</si>
  <si>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</si>
  <si>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</si>
  <si>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</si>
  <si>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</si>
  <si>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</si>
  <si>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</si>
  <si>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</si>
  <si>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</si>
  <si>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</si>
  <si>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</si>
  <si>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</si>
  <si>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</si>
  <si>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</si>
  <si>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</si>
  <si>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</si>
  <si>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</si>
  <si>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</si>
  <si>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</si>
  <si>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</si>
  <si>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</si>
  <si>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</si>
  <si>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</si>
  <si>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</si>
  <si>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</si>
  <si>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</si>
  <si>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</si>
  <si>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</si>
  <si>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</si>
  <si>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</si>
  <si>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</si>
  <si>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</si>
  <si>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</si>
  <si>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</si>
  <si>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</si>
  <si>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</si>
  <si>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</si>
  <si>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</si>
  <si>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</si>
  <si>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</si>
  <si>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</si>
  <si>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</si>
  <si>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</si>
  <si>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</si>
  <si>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</si>
  <si>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</si>
  <si>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</si>
  <si>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</si>
  <si>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</si>
  <si>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</si>
  <si>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</si>
  <si>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</si>
  <si>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</si>
  <si>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</si>
  <si>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</si>
  <si>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</si>
  <si>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</si>
  <si>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</si>
  <si>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</si>
  <si>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</si>
  <si>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</si>
  <si>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</si>
  <si>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</si>
  <si>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</si>
  <si>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</si>
  <si>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</si>
  <si>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</si>
  <si>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</si>
  <si>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</si>
  <si>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</si>
  <si>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</si>
  <si>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</si>
  <si>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</si>
  <si>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</si>
  <si>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</si>
  <si>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</si>
  <si>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</si>
  <si>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</si>
  <si>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</si>
  <si>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</si>
  <si>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</si>
  <si>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</si>
  <si>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</si>
  <si>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</si>
  <si>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</si>
  <si>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</si>
  <si>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</si>
  <si>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</si>
  <si>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</si>
  <si>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</si>
  <si>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</si>
  <si>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</si>
  <si>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</si>
  <si>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</si>
  <si>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</si>
  <si>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</si>
  <si>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</si>
  <si>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</si>
  <si>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</si>
  <si>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</si>
  <si>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</si>
  <si>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</si>
  <si>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</si>
  <si>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</si>
  <si>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</si>
  <si>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</si>
  <si>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</si>
  <si>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</si>
  <si>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</si>
  <si>
    <t>2023-01</t>
  </si>
  <si>
    <t>Zmluva SSA za 1/2023</t>
  </si>
  <si>
    <t>34720341</t>
  </si>
  <si>
    <t>Bunta František</t>
  </si>
  <si>
    <t>2320š002</t>
  </si>
  <si>
    <t>2320002</t>
  </si>
  <si>
    <t>Jednanie so zástupcami WBSC Europe, Českou softballovou asociáciou 13.01.2023-cestovné náhrady</t>
  </si>
  <si>
    <t>2320š003</t>
  </si>
  <si>
    <t>B022023</t>
  </si>
  <si>
    <t>022023</t>
  </si>
  <si>
    <t>záloha na kongres Belehrad/SRB ,9.-12.2.2023/pobytové náklady 1 osoba</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</si>
  <si>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</si>
  <si>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</si>
  <si>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</si>
  <si>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</si>
  <si>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</si>
  <si>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</si>
  <si>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8322178997</t>
  </si>
  <si>
    <t>Mobilinternet za obdobie 8.1.-7.2.2023</t>
  </si>
  <si>
    <t>35763469</t>
  </si>
  <si>
    <t>Slovak Telekom,a.s.</t>
  </si>
  <si>
    <t>050230080</t>
  </si>
  <si>
    <t>Spotreba energie  v priestoroch podľa Zmluvy za mesiac marec 2023</t>
  </si>
  <si>
    <t>35862289</t>
  </si>
  <si>
    <t xml:space="preserve">Dom športu s.r.o. </t>
  </si>
  <si>
    <t>230008</t>
  </si>
  <si>
    <t>230009</t>
  </si>
  <si>
    <t>230010</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</si>
  <si>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</si>
  <si>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</si>
  <si>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</si>
  <si>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</si>
  <si>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</si>
  <si>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</si>
  <si>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</si>
  <si>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</si>
  <si>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</si>
  <si>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</si>
  <si>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</si>
  <si>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</si>
  <si>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</si>
  <si>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</si>
  <si>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</si>
  <si>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</si>
  <si>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</si>
  <si>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</si>
  <si>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</si>
  <si>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2320004</t>
  </si>
  <si>
    <t>Toka Tomáš</t>
  </si>
  <si>
    <t>Sústredenie mužov Praha, 4.-5.2.2023/cestovné náhrady 1 osoba/tréner</t>
  </si>
  <si>
    <t>2320š004</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</si>
  <si>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</si>
  <si>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</si>
  <si>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</si>
  <si>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</si>
  <si>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</si>
  <si>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</si>
  <si>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</si>
  <si>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</si>
  <si>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</si>
  <si>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</si>
  <si>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</si>
  <si>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</si>
  <si>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230017</t>
  </si>
  <si>
    <t>070230053</t>
  </si>
  <si>
    <t>Doručovateľský servis v zmysle mandátnej zmluvy /manipulačný poplatok za 2/2023</t>
  </si>
  <si>
    <t>230018</t>
  </si>
  <si>
    <t>8323955806</t>
  </si>
  <si>
    <t>Mobilinternet za obdobie 8.2.-7.3.2023</t>
  </si>
  <si>
    <t>B0032023</t>
  </si>
  <si>
    <t>032023</t>
  </si>
  <si>
    <t>poplatok banke</t>
  </si>
  <si>
    <t>23MZ02</t>
  </si>
  <si>
    <t>Hrubé mzdy vyplatené osobám (zamestnancom) vrátane odvodov zamestnávateľa
počet fyzických osôb : 1
obdobie : február</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</si>
  <si>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</si>
  <si>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</si>
  <si>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</si>
  <si>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</si>
  <si>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</si>
  <si>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</si>
  <si>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</si>
  <si>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</si>
  <si>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</si>
  <si>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</si>
  <si>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</si>
  <si>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2320š007</t>
  </si>
  <si>
    <t xml:space="preserve">Pracovná cesta
Názov : Majstrovstvá Európy muži
Termín : 24.-29.07.2023
Miesto - mesto a štát : Horsholm, Dánsko
Spôsob dopravy : letecky
Počet všetkých osôb na pracovnej ceste 20
z toho:
- športovci (+ navádzači): 16
- tréneri + rozhodcovia + vedúci výpravy  + fyzioterapeut + masér : 4
</t>
  </si>
  <si>
    <t>8123023640</t>
  </si>
  <si>
    <t>Letenka pre 1 osobu /rozhodcu na podujatie</t>
  </si>
  <si>
    <t>35897821</t>
  </si>
  <si>
    <t>pelicantravel.com s.r.o.</t>
  </si>
  <si>
    <t>poplatok banke/zahraničná platba k FA230025</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</si>
  <si>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</si>
  <si>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</si>
  <si>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</si>
  <si>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</si>
  <si>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</si>
  <si>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</si>
  <si>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</si>
  <si>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</si>
  <si>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</si>
  <si>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</si>
  <si>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</si>
  <si>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</si>
  <si>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</si>
  <si>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</si>
  <si>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</si>
  <si>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</si>
  <si>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</si>
  <si>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</si>
  <si>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</si>
  <si>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</si>
  <si>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</si>
  <si>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</si>
  <si>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</si>
  <si>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</si>
  <si>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</si>
  <si>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</si>
  <si>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</si>
  <si>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</si>
  <si>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</si>
  <si>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</si>
  <si>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</si>
  <si>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</si>
  <si>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</si>
  <si>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</si>
  <si>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</si>
  <si>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</si>
  <si>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 xml:space="preserve">Pracovná cesta
Názov : Majstrovstvá Európy - muži 
Termín : 24.-27.7.2023
Miesto - mesto a štát : Horsholm, Dánsko
Spôsob dopravy :  letecky
Počet všetkých osôb na pracovnej ceste 20
z toho:
- športovci : 16
- tréneri +  vedúci výpravy +  fyzioterapeut + masér : 4
</t>
  </si>
  <si>
    <t>2320š009</t>
  </si>
  <si>
    <t>574984</t>
  </si>
  <si>
    <t>Prenájom vozidla škoda Fabia CP26202 na podujatie /DKK 2.234,40/-záloha</t>
  </si>
  <si>
    <t>CPH - Cars (Kastrup)</t>
  </si>
  <si>
    <t>2320š010</t>
  </si>
  <si>
    <t>575001</t>
  </si>
  <si>
    <t>Prenájom vozidla škoda Fabia CP26202 na podujatie /DKK 2.819,20/-záloha</t>
  </si>
  <si>
    <t>230031</t>
  </si>
  <si>
    <t>22.05.23</t>
  </si>
  <si>
    <t xml:space="preserve">Letenka pre 1 osobu/rozhodcu na podujatie </t>
  </si>
  <si>
    <t>31726704</t>
  </si>
  <si>
    <t>TORY TOUR, s.r.o. Košice</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</si>
  <si>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</si>
  <si>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</si>
  <si>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</si>
  <si>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</si>
  <si>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</si>
  <si>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</si>
  <si>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</si>
  <si>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</si>
  <si>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</si>
  <si>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230033</t>
  </si>
  <si>
    <t>2023-06</t>
  </si>
  <si>
    <t>Pobytové náklady počas podujatia pre 20 osôbv termíne 31.3.- 2.4.2023</t>
  </si>
  <si>
    <t>SOFTBALL KLUB PRINC ZAGREB</t>
  </si>
  <si>
    <t>230035</t>
  </si>
  <si>
    <t>050230334</t>
  </si>
  <si>
    <t>Spotreba energie  v priestoroch podľa Zmluvy za mesiac jú 2023</t>
  </si>
  <si>
    <t>230034</t>
  </si>
  <si>
    <t>Prenájom kancelárskych priestorov na základe Zmluvy o nájme nebytových priestorov č.12-2021 za mesiac júl 2023</t>
  </si>
  <si>
    <t>050230333</t>
  </si>
  <si>
    <t>230037</t>
  </si>
  <si>
    <t>230036</t>
  </si>
  <si>
    <t>070230150</t>
  </si>
  <si>
    <t>Doručovateľský servis v zmysle mandátnej zmluvy /manipulačný poplatok za 5/2023</t>
  </si>
  <si>
    <t>8329261876</t>
  </si>
  <si>
    <t>Mobilinternet za obdobie 8.5.-7.6.2023</t>
  </si>
  <si>
    <t>B0062023</t>
  </si>
  <si>
    <t>062023</t>
  </si>
  <si>
    <t>23MZ05</t>
  </si>
  <si>
    <t>Hrubé mzdy vyplatené osobám (zamestnancom) vrátane odvodov zamestnávateľa
počet fyzických osôb : 1
obdobie : máj</t>
  </si>
  <si>
    <t xml:space="preserve">Hrubé mzdy vyplatené osobám (zamestnancom) vrátane odvodov zamestnávateľa
počet fyzických osôb : 1
obdobie : apríl </t>
  </si>
  <si>
    <t>230038</t>
  </si>
  <si>
    <t>Zmluva SSA za 6/2023</t>
  </si>
  <si>
    <t>230042</t>
  </si>
  <si>
    <t>0012023</t>
  </si>
  <si>
    <t>Zabezpečenie športového podujatia repre. sústredenie muži 27.-28.5.2023 Trnava</t>
  </si>
  <si>
    <t>37851772</t>
  </si>
  <si>
    <t>SK Panthers Trnava</t>
  </si>
  <si>
    <t>230045</t>
  </si>
  <si>
    <t>23zf01</t>
  </si>
  <si>
    <t>10201138</t>
  </si>
  <si>
    <t>zálohová platba na letenky pre 14 osôb na ME mužov, Dánsko 23.-30.7.2023</t>
  </si>
  <si>
    <t>46301160</t>
  </si>
  <si>
    <t>ASIANA, spol. s r. o., organizačná zložka</t>
  </si>
  <si>
    <t>23zf03</t>
  </si>
  <si>
    <t>10202383</t>
  </si>
  <si>
    <t xml:space="preserve">zálohová platba na letenky pre 14 osôb na ME mužov, Dánsko 23.-30.7.2023- doplatok za letenky </t>
  </si>
  <si>
    <t>101044470</t>
  </si>
  <si>
    <t>Vyúčtovanie zálohovy 23zf01 a 23zf03 na letenky pre 14 osôb na ME mužov, Dánsko 23.-30.7.2023 vo výške 1.808.10 €</t>
  </si>
  <si>
    <t xml:space="preserve">Pracovná cesta
Názov : Majstrovstvá Európy žien do 18 rokov
Termín : 30.7.-5.8.2023
Miesto - mesto a štát : Praha / ČR
Spôsob dopravy : autom
Počet všetkých osôb na pracovnej ceste 21
z toho:
- športovci (+ navádzači): 16
- tréneri +  vedúci výpravy + lekár + fyzioterapeut + masér : 5
</t>
  </si>
  <si>
    <t>230046</t>
  </si>
  <si>
    <t>2023079</t>
  </si>
  <si>
    <t xml:space="preserve">Ubytovanie 20 osôb počas podujatia 29.7.-5.8.2023 </t>
  </si>
  <si>
    <t>49499106</t>
  </si>
  <si>
    <t>Pension Centrum Robert Havlíček</t>
  </si>
  <si>
    <t>230047</t>
  </si>
  <si>
    <t>00132023</t>
  </si>
  <si>
    <t>40346668</t>
  </si>
  <si>
    <t>Viera Kubišová - SALON VIVIEN</t>
  </si>
  <si>
    <t>Prenájom vozidla počas podujatia 29.7.-5.8.2023</t>
  </si>
  <si>
    <t>230040</t>
  </si>
  <si>
    <t>050230390</t>
  </si>
  <si>
    <t>Spotreba energie  v priestoroch podľa Zmluvy za mesiac august 2023</t>
  </si>
  <si>
    <t>230039</t>
  </si>
  <si>
    <t>050230389</t>
  </si>
  <si>
    <t>Prenájom kancelárskych priestorov na základe Zmluvy o nájme nebytových priestorov č.12-2021 za mesiac august 2023</t>
  </si>
  <si>
    <t>23MZ06</t>
  </si>
  <si>
    <t>Hrubé mzdy vyplatené osobám (zamestnancom) vrátane odvodov zamestnávateľa
počet fyzických osôb : 1
obdobie : jún</t>
  </si>
  <si>
    <t>230041</t>
  </si>
  <si>
    <t>2301039</t>
  </si>
  <si>
    <t>Spracovanie mzdovje agendy na základe Zmluvy za obdobie 1-6/2023</t>
  </si>
  <si>
    <t>46544666</t>
  </si>
  <si>
    <t>Arcore s. r. o.</t>
  </si>
  <si>
    <t>230043</t>
  </si>
  <si>
    <t>070230183</t>
  </si>
  <si>
    <t>Doručovateľský servis v zmysle mandátnej zmluvy /manipulačný poplatok za 6/2023</t>
  </si>
  <si>
    <t>230044</t>
  </si>
  <si>
    <t>8331034706</t>
  </si>
  <si>
    <t>Mobilinternet za obdobie 8.6.-7.7.2023</t>
  </si>
  <si>
    <t>B072023</t>
  </si>
  <si>
    <t>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</si>
</sst>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4BD2CF26-9502-4727-8B50-7475B1ECAE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52893B8F-8511-9924-BC73-12C77615AD96}"/>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8319DAEE-EE75-0B10-03AB-7B0CC60A9B54}"/>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B920DEB9-23EA-2202-99B2-AC407987F89C}"/>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A152322C-0ADD-F5F2-26CA-F687CBC108E9}"/>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5B52685B-C19F-109B-3899-88BCD731C225}"/>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45138</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49128</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49128</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5"/>
  <sheetViews>
    <sheetView tabSelected="1" topLeftCell="A158" zoomScaleNormal="100" workbookViewId="0">
      <selection activeCell="C163" sqref="C163"/>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IF(ROW()&lt;=B$3,SUMIF(A$107:A$10047,A1,I$107:I$10047),"")</f>
        <v>18467.689999999999</v>
      </c>
      <c r="J1" s="282">
        <f t="shared" ref="J1:J32" si="1">IF(ROW()&lt;=B$3,SUMIFS(I$103:I$50047,A$103:A$50047,K1,J$103:J$50047,L1),"")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IF(ROW()&lt;=B$3,SUMIF(A$107:A$10047,A33,I$107:I$10047),"")</f>
        <v/>
      </c>
      <c r="J33" s="282" t="str">
        <f t="shared" ref="J33:J64" si="4">IF(ROW()&lt;=B$3,SUMIFS(I$103:I$50047,A$103:A$50047,K33,J$103:J$50047,L33),"")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IF(ROW()&lt;=B$3,SUMIF(A$107:A$10047,A65,I$107:I$10047),"")</f>
        <v/>
      </c>
      <c r="J65" s="282" t="str">
        <f t="shared" ref="J65:J94" si="6">IF(ROW()&lt;=B$3,SUMIFS(I$103:I$50047,A$103:A$50047,K65,J$103:J$50047,L65),"")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t="s">
        <v>1376</v>
      </c>
      <c r="B108" s="16" t="s">
        <v>1407</v>
      </c>
      <c r="C108" s="16" t="s">
        <v>1382</v>
      </c>
      <c r="D108" s="19">
        <v>44958</v>
      </c>
      <c r="E108" s="19"/>
      <c r="F108" s="16" t="s">
        <v>1383</v>
      </c>
      <c r="G108" s="16" t="s">
        <v>1384</v>
      </c>
      <c r="H108" s="16" t="s">
        <v>1385</v>
      </c>
      <c r="I108" s="17">
        <v>554</v>
      </c>
      <c r="J108" s="95">
        <v>3</v>
      </c>
      <c r="K108" s="114"/>
    </row>
    <row r="109" spans="1:25" ht="30.6" x14ac:dyDescent="0.25">
      <c r="A109" s="16" t="s">
        <v>1376</v>
      </c>
      <c r="B109" s="16" t="s">
        <v>1386</v>
      </c>
      <c r="C109" s="16" t="s">
        <v>1387</v>
      </c>
      <c r="D109" s="19">
        <v>44963</v>
      </c>
      <c r="E109" s="19"/>
      <c r="F109" s="16" t="s">
        <v>1388</v>
      </c>
      <c r="G109" s="16"/>
      <c r="H109" s="16" t="s">
        <v>1385</v>
      </c>
      <c r="I109" s="17">
        <v>69.34</v>
      </c>
      <c r="J109" s="95">
        <v>3</v>
      </c>
      <c r="K109" s="114"/>
    </row>
    <row r="110" spans="1:25" ht="20.399999999999999" x14ac:dyDescent="0.25">
      <c r="A110" s="16" t="s">
        <v>1376</v>
      </c>
      <c r="B110" s="16" t="s">
        <v>1432</v>
      </c>
      <c r="C110" s="16" t="s">
        <v>1429</v>
      </c>
      <c r="D110" s="19">
        <v>44963</v>
      </c>
      <c r="E110" s="19"/>
      <c r="F110" s="16" t="s">
        <v>1431</v>
      </c>
      <c r="G110" s="16"/>
      <c r="H110" s="16" t="s">
        <v>1430</v>
      </c>
      <c r="I110" s="17">
        <v>302</v>
      </c>
      <c r="J110" s="95">
        <v>3</v>
      </c>
      <c r="K110" s="114"/>
    </row>
    <row r="111" spans="1:25" ht="20.399999999999999" x14ac:dyDescent="0.25">
      <c r="A111" s="16" t="s">
        <v>1376</v>
      </c>
      <c r="B111" s="16" t="s">
        <v>1390</v>
      </c>
      <c r="C111" s="16" t="s">
        <v>1391</v>
      </c>
      <c r="D111" s="19">
        <v>44964</v>
      </c>
      <c r="E111" s="19"/>
      <c r="F111" s="16" t="s">
        <v>1392</v>
      </c>
      <c r="G111" s="16"/>
      <c r="H111" s="16" t="s">
        <v>1385</v>
      </c>
      <c r="I111" s="17">
        <v>663</v>
      </c>
      <c r="J111" s="95">
        <v>3</v>
      </c>
      <c r="K111" s="114"/>
    </row>
    <row r="112" spans="1:25" ht="40.799999999999997" x14ac:dyDescent="0.25">
      <c r="A112" s="16" t="s">
        <v>1376</v>
      </c>
      <c r="B112" s="16" t="s">
        <v>1389</v>
      </c>
      <c r="C112" s="16" t="s">
        <v>1393</v>
      </c>
      <c r="D112" s="19">
        <v>44974</v>
      </c>
      <c r="E112" s="19"/>
      <c r="F112" s="16" t="s">
        <v>1394</v>
      </c>
      <c r="G112" s="16"/>
      <c r="H112" s="16" t="s">
        <v>1395</v>
      </c>
      <c r="I112" s="17">
        <v>11.99</v>
      </c>
      <c r="J112" s="95">
        <v>3</v>
      </c>
      <c r="K112" s="114"/>
    </row>
    <row r="113" spans="1:11" ht="13.2" x14ac:dyDescent="0.25">
      <c r="A113" s="16" t="s">
        <v>1376</v>
      </c>
      <c r="B113" s="16" t="s">
        <v>1390</v>
      </c>
      <c r="C113" s="16" t="s">
        <v>1391</v>
      </c>
      <c r="D113" s="19">
        <v>44958</v>
      </c>
      <c r="E113" s="19"/>
      <c r="F113" s="16" t="s">
        <v>1396</v>
      </c>
      <c r="G113" s="16" t="s">
        <v>1397</v>
      </c>
      <c r="H113" s="16" t="s">
        <v>1398</v>
      </c>
      <c r="I113" s="17">
        <v>1.65</v>
      </c>
      <c r="J113" s="95">
        <v>4</v>
      </c>
      <c r="K113" s="114"/>
    </row>
    <row r="114" spans="1:11" ht="13.2" x14ac:dyDescent="0.25">
      <c r="A114" s="16" t="s">
        <v>1376</v>
      </c>
      <c r="B114" s="16" t="s">
        <v>1408</v>
      </c>
      <c r="C114" s="16" t="s">
        <v>1399</v>
      </c>
      <c r="D114" s="19">
        <v>44970</v>
      </c>
      <c r="E114" s="19"/>
      <c r="F114" s="16" t="s">
        <v>1400</v>
      </c>
      <c r="G114" s="16" t="s">
        <v>1401</v>
      </c>
      <c r="H114" s="16" t="s">
        <v>1402</v>
      </c>
      <c r="I114" s="17">
        <v>22</v>
      </c>
      <c r="J114" s="95">
        <v>4</v>
      </c>
      <c r="K114" s="114"/>
    </row>
    <row r="115" spans="1:11" ht="20.399999999999999" x14ac:dyDescent="0.25">
      <c r="A115" s="16" t="s">
        <v>1376</v>
      </c>
      <c r="B115" s="16" t="s">
        <v>1409</v>
      </c>
      <c r="C115" s="16" t="s">
        <v>1403</v>
      </c>
      <c r="D115" s="19">
        <v>44970</v>
      </c>
      <c r="E115" s="19"/>
      <c r="F115" s="16" t="s">
        <v>1404</v>
      </c>
      <c r="G115" s="16" t="s">
        <v>1405</v>
      </c>
      <c r="H115" s="16" t="s">
        <v>1406</v>
      </c>
      <c r="I115" s="17">
        <v>73.260000000000005</v>
      </c>
      <c r="J115" s="95">
        <v>4</v>
      </c>
      <c r="K115" s="114"/>
    </row>
    <row r="116" spans="1:11" ht="30.6" x14ac:dyDescent="0.25">
      <c r="A116" s="16" t="s">
        <v>1376</v>
      </c>
      <c r="B116" s="16" t="s">
        <v>1410</v>
      </c>
      <c r="C116" s="16" t="s">
        <v>1411</v>
      </c>
      <c r="D116" s="19">
        <v>44970</v>
      </c>
      <c r="E116" s="19"/>
      <c r="F116" s="16" t="s">
        <v>1412</v>
      </c>
      <c r="G116" s="16" t="s">
        <v>1405</v>
      </c>
      <c r="H116" s="16" t="s">
        <v>1406</v>
      </c>
      <c r="I116" s="17">
        <v>183.16</v>
      </c>
      <c r="J116" s="95">
        <v>4</v>
      </c>
      <c r="K116" s="114"/>
    </row>
    <row r="117" spans="1:11" ht="51" x14ac:dyDescent="0.25">
      <c r="A117" s="16" t="s">
        <v>1376</v>
      </c>
      <c r="B117" s="16" t="s">
        <v>1413</v>
      </c>
      <c r="C117" s="16" t="s">
        <v>1414</v>
      </c>
      <c r="D117" s="19">
        <v>44970</v>
      </c>
      <c r="E117" s="19"/>
      <c r="F117" s="16" t="s">
        <v>1415</v>
      </c>
      <c r="G117" s="16"/>
      <c r="H117" s="16" t="s">
        <v>1416</v>
      </c>
      <c r="I117" s="17">
        <v>215.64</v>
      </c>
      <c r="J117" s="95">
        <v>4</v>
      </c>
      <c r="K117" s="114"/>
    </row>
    <row r="118" spans="1:11" ht="20.399999999999999" x14ac:dyDescent="0.25">
      <c r="A118" s="16" t="s">
        <v>1376</v>
      </c>
      <c r="B118" s="16" t="s">
        <v>1417</v>
      </c>
      <c r="C118" s="16" t="s">
        <v>1418</v>
      </c>
      <c r="D118" s="19">
        <v>44985</v>
      </c>
      <c r="E118" s="19"/>
      <c r="F118" s="16" t="s">
        <v>1419</v>
      </c>
      <c r="G118" s="16" t="s">
        <v>1405</v>
      </c>
      <c r="H118" s="16" t="s">
        <v>1406</v>
      </c>
      <c r="I118" s="17">
        <v>30</v>
      </c>
      <c r="J118" s="95">
        <v>4</v>
      </c>
      <c r="K118" s="114"/>
    </row>
    <row r="119" spans="1:11" ht="13.2" x14ac:dyDescent="0.25">
      <c r="A119" s="16" t="s">
        <v>1376</v>
      </c>
      <c r="B119" s="16" t="s">
        <v>1390</v>
      </c>
      <c r="C119" s="16" t="s">
        <v>1391</v>
      </c>
      <c r="D119" s="19">
        <v>44985</v>
      </c>
      <c r="E119" s="19"/>
      <c r="F119" s="16" t="s">
        <v>1420</v>
      </c>
      <c r="G119" s="16" t="s">
        <v>1397</v>
      </c>
      <c r="H119" s="16" t="s">
        <v>1398</v>
      </c>
      <c r="I119" s="17">
        <v>11</v>
      </c>
      <c r="J119" s="95">
        <v>4</v>
      </c>
      <c r="K119" s="114"/>
    </row>
    <row r="120" spans="1:11" ht="13.2" x14ac:dyDescent="0.25">
      <c r="A120" s="16" t="s">
        <v>1376</v>
      </c>
      <c r="B120" s="16" t="s">
        <v>1421</v>
      </c>
      <c r="C120" s="16" t="s">
        <v>1422</v>
      </c>
      <c r="D120" s="19">
        <v>44986</v>
      </c>
      <c r="E120" s="19"/>
      <c r="F120" s="16" t="s">
        <v>1423</v>
      </c>
      <c r="G120" s="16" t="s">
        <v>1384</v>
      </c>
      <c r="H120" s="16" t="s">
        <v>1385</v>
      </c>
      <c r="I120" s="17">
        <v>554</v>
      </c>
      <c r="J120" s="95">
        <v>3</v>
      </c>
      <c r="K120" s="114"/>
    </row>
    <row r="121" spans="1:11" ht="30.6" x14ac:dyDescent="0.25">
      <c r="A121" s="16" t="s">
        <v>1376</v>
      </c>
      <c r="B121" s="16" t="s">
        <v>1424</v>
      </c>
      <c r="C121" s="16" t="s">
        <v>1425</v>
      </c>
      <c r="D121" s="19">
        <v>44991</v>
      </c>
      <c r="E121" s="19"/>
      <c r="F121" s="16" t="s">
        <v>1426</v>
      </c>
      <c r="G121" s="16" t="s">
        <v>1427</v>
      </c>
      <c r="H121" s="16" t="s">
        <v>1428</v>
      </c>
      <c r="I121" s="17">
        <v>265</v>
      </c>
      <c r="J121" s="95">
        <v>3</v>
      </c>
      <c r="K121" s="114"/>
    </row>
    <row r="122" spans="1:11" ht="20.399999999999999" x14ac:dyDescent="0.25">
      <c r="A122" s="16" t="s">
        <v>1376</v>
      </c>
      <c r="B122" s="16" t="s">
        <v>1433</v>
      </c>
      <c r="C122" s="16" t="s">
        <v>1434</v>
      </c>
      <c r="D122" s="19">
        <v>44995</v>
      </c>
      <c r="E122" s="19"/>
      <c r="F122" s="16" t="s">
        <v>1435</v>
      </c>
      <c r="G122" s="16"/>
      <c r="H122" s="16" t="s">
        <v>1430</v>
      </c>
      <c r="I122" s="17">
        <v>261</v>
      </c>
      <c r="J122" s="95">
        <v>3</v>
      </c>
      <c r="K122" s="114"/>
    </row>
    <row r="123" spans="1:11" ht="20.399999999999999" x14ac:dyDescent="0.25">
      <c r="A123" s="16" t="s">
        <v>1376</v>
      </c>
      <c r="B123" s="16" t="s">
        <v>1436</v>
      </c>
      <c r="C123" s="16" t="s">
        <v>1437</v>
      </c>
      <c r="D123" s="19">
        <v>45015</v>
      </c>
      <c r="E123" s="19"/>
      <c r="F123" s="16" t="s">
        <v>1438</v>
      </c>
      <c r="G123" s="16"/>
      <c r="H123" s="16" t="s">
        <v>1385</v>
      </c>
      <c r="I123" s="17">
        <v>180</v>
      </c>
      <c r="J123" s="95">
        <v>3</v>
      </c>
      <c r="K123" s="114"/>
    </row>
    <row r="124" spans="1:11" ht="20.399999999999999" x14ac:dyDescent="0.25">
      <c r="A124" s="16" t="s">
        <v>1376</v>
      </c>
      <c r="B124" s="16" t="s">
        <v>1439</v>
      </c>
      <c r="C124" s="16" t="s">
        <v>1440</v>
      </c>
      <c r="D124" s="19">
        <v>44992</v>
      </c>
      <c r="E124" s="19"/>
      <c r="F124" s="16" t="s">
        <v>1441</v>
      </c>
      <c r="G124" s="16" t="s">
        <v>1405</v>
      </c>
      <c r="H124" s="16" t="s">
        <v>1406</v>
      </c>
      <c r="I124" s="17">
        <v>73.260000000000005</v>
      </c>
      <c r="J124" s="95">
        <v>4</v>
      </c>
      <c r="K124" s="114"/>
    </row>
    <row r="125" spans="1:11" ht="30.6" x14ac:dyDescent="0.25">
      <c r="A125" s="16" t="s">
        <v>1376</v>
      </c>
      <c r="B125" s="16" t="s">
        <v>1442</v>
      </c>
      <c r="C125" s="16" t="s">
        <v>1443</v>
      </c>
      <c r="D125" s="19">
        <v>44992</v>
      </c>
      <c r="E125" s="19"/>
      <c r="F125" s="16" t="s">
        <v>1444</v>
      </c>
      <c r="G125" s="16" t="s">
        <v>1405</v>
      </c>
      <c r="H125" s="16" t="s">
        <v>1406</v>
      </c>
      <c r="I125" s="17">
        <v>183.16</v>
      </c>
      <c r="J125" s="95">
        <v>4</v>
      </c>
      <c r="K125" s="114"/>
    </row>
    <row r="126" spans="1:11" ht="51" x14ac:dyDescent="0.25">
      <c r="A126" s="16" t="s">
        <v>1376</v>
      </c>
      <c r="B126" s="16" t="s">
        <v>1454</v>
      </c>
      <c r="C126" s="16" t="s">
        <v>1391</v>
      </c>
      <c r="D126" s="19">
        <v>44992</v>
      </c>
      <c r="E126" s="19"/>
      <c r="F126" s="16" t="s">
        <v>1455</v>
      </c>
      <c r="G126" s="16"/>
      <c r="H126" s="16" t="s">
        <v>1416</v>
      </c>
      <c r="I126" s="17">
        <v>215.64</v>
      </c>
      <c r="J126" s="95">
        <v>4</v>
      </c>
      <c r="K126" s="114"/>
    </row>
    <row r="127" spans="1:11" ht="20.399999999999999" x14ac:dyDescent="0.25">
      <c r="A127" s="16" t="s">
        <v>1376</v>
      </c>
      <c r="B127" s="16" t="s">
        <v>1445</v>
      </c>
      <c r="C127" s="16" t="s">
        <v>1446</v>
      </c>
      <c r="D127" s="19">
        <v>44993</v>
      </c>
      <c r="E127" s="19"/>
      <c r="F127" s="16" t="s">
        <v>1447</v>
      </c>
      <c r="G127" s="16" t="s">
        <v>1405</v>
      </c>
      <c r="H127" s="16" t="s">
        <v>1406</v>
      </c>
      <c r="I127" s="17">
        <v>30</v>
      </c>
      <c r="J127" s="95">
        <v>4</v>
      </c>
      <c r="K127" s="114"/>
    </row>
    <row r="128" spans="1:11" ht="13.2" x14ac:dyDescent="0.25">
      <c r="A128" s="16" t="s">
        <v>1376</v>
      </c>
      <c r="B128" s="16" t="s">
        <v>1448</v>
      </c>
      <c r="C128" s="16" t="s">
        <v>1449</v>
      </c>
      <c r="D128" s="19">
        <v>44995</v>
      </c>
      <c r="E128" s="19"/>
      <c r="F128" s="16" t="s">
        <v>1450</v>
      </c>
      <c r="G128" s="16" t="s">
        <v>1401</v>
      </c>
      <c r="H128" s="16" t="s">
        <v>1402</v>
      </c>
      <c r="I128" s="17">
        <v>22</v>
      </c>
      <c r="J128" s="95">
        <v>4</v>
      </c>
      <c r="K128" s="114"/>
    </row>
    <row r="129" spans="1:11" ht="13.2" x14ac:dyDescent="0.25">
      <c r="A129" s="16" t="s">
        <v>1376</v>
      </c>
      <c r="B129" s="16" t="s">
        <v>1451</v>
      </c>
      <c r="C129" s="16" t="s">
        <v>1452</v>
      </c>
      <c r="D129" s="19">
        <v>44986</v>
      </c>
      <c r="E129" s="19"/>
      <c r="F129" s="16" t="s">
        <v>1396</v>
      </c>
      <c r="G129" s="16" t="s">
        <v>1397</v>
      </c>
      <c r="H129" s="16" t="s">
        <v>1398</v>
      </c>
      <c r="I129" s="17">
        <v>1.65</v>
      </c>
      <c r="J129" s="95">
        <v>4</v>
      </c>
      <c r="K129" s="114"/>
    </row>
    <row r="130" spans="1:11" ht="13.2" x14ac:dyDescent="0.25">
      <c r="A130" s="16" t="s">
        <v>1376</v>
      </c>
      <c r="B130" s="16" t="s">
        <v>1451</v>
      </c>
      <c r="C130" s="16" t="s">
        <v>1452</v>
      </c>
      <c r="D130" s="19">
        <v>44987</v>
      </c>
      <c r="E130" s="19"/>
      <c r="F130" s="16" t="s">
        <v>1453</v>
      </c>
      <c r="G130" s="16" t="s">
        <v>1397</v>
      </c>
      <c r="H130" s="16" t="s">
        <v>1398</v>
      </c>
      <c r="I130" s="17">
        <v>2</v>
      </c>
      <c r="J130" s="95">
        <v>4</v>
      </c>
      <c r="K130" s="114"/>
    </row>
    <row r="131" spans="1:11" ht="13.2" x14ac:dyDescent="0.25">
      <c r="A131" s="16" t="s">
        <v>1376</v>
      </c>
      <c r="B131" s="16" t="s">
        <v>1451</v>
      </c>
      <c r="C131" s="16" t="s">
        <v>1452</v>
      </c>
      <c r="D131" s="19">
        <v>45016</v>
      </c>
      <c r="E131" s="19"/>
      <c r="F131" s="16" t="s">
        <v>1420</v>
      </c>
      <c r="G131" s="16" t="s">
        <v>1397</v>
      </c>
      <c r="H131" s="16" t="s">
        <v>1398</v>
      </c>
      <c r="I131" s="17">
        <v>11</v>
      </c>
      <c r="J131" s="95">
        <v>4</v>
      </c>
      <c r="K131" s="114"/>
    </row>
    <row r="132" spans="1:11" ht="13.2" x14ac:dyDescent="0.25">
      <c r="A132" s="16" t="s">
        <v>1376</v>
      </c>
      <c r="B132" s="16" t="s">
        <v>1456</v>
      </c>
      <c r="C132" s="16" t="s">
        <v>1457</v>
      </c>
      <c r="D132" s="19">
        <v>45019</v>
      </c>
      <c r="E132" s="19"/>
      <c r="F132" s="16" t="s">
        <v>1458</v>
      </c>
      <c r="G132" s="16" t="s">
        <v>1384</v>
      </c>
      <c r="H132" s="16" t="s">
        <v>1385</v>
      </c>
      <c r="I132" s="17">
        <v>554</v>
      </c>
      <c r="J132" s="95">
        <v>3</v>
      </c>
      <c r="K132" s="114"/>
    </row>
    <row r="133" spans="1:11" ht="20.399999999999999" x14ac:dyDescent="0.25">
      <c r="A133" s="16" t="s">
        <v>1376</v>
      </c>
      <c r="B133" s="16" t="s">
        <v>1459</v>
      </c>
      <c r="C133" s="16" t="s">
        <v>1460</v>
      </c>
      <c r="D133" s="19">
        <v>45041</v>
      </c>
      <c r="E133" s="19"/>
      <c r="F133" s="16" t="s">
        <v>1461</v>
      </c>
      <c r="G133" s="16" t="s">
        <v>1462</v>
      </c>
      <c r="H133" s="16" t="s">
        <v>1463</v>
      </c>
      <c r="I133" s="17">
        <v>99.36</v>
      </c>
      <c r="J133" s="95">
        <v>3</v>
      </c>
      <c r="K133" s="114"/>
    </row>
    <row r="134" spans="1:11" ht="20.399999999999999" x14ac:dyDescent="0.25">
      <c r="A134" s="16" t="s">
        <v>1376</v>
      </c>
      <c r="B134" s="16" t="s">
        <v>1464</v>
      </c>
      <c r="C134" s="16" t="s">
        <v>1465</v>
      </c>
      <c r="D134" s="19">
        <v>45041</v>
      </c>
      <c r="E134" s="19"/>
      <c r="F134" s="16" t="s">
        <v>1466</v>
      </c>
      <c r="G134" s="16" t="s">
        <v>1462</v>
      </c>
      <c r="H134" s="16" t="s">
        <v>1463</v>
      </c>
      <c r="I134" s="17">
        <v>2.15</v>
      </c>
      <c r="J134" s="95">
        <v>3</v>
      </c>
      <c r="K134" s="114"/>
    </row>
    <row r="135" spans="1:11" ht="13.2" x14ac:dyDescent="0.25">
      <c r="A135" s="16" t="s">
        <v>1376</v>
      </c>
      <c r="B135" s="16" t="s">
        <v>1464</v>
      </c>
      <c r="C135" s="16" t="s">
        <v>1465</v>
      </c>
      <c r="D135" s="19">
        <v>45041</v>
      </c>
      <c r="E135" s="19"/>
      <c r="F135" s="16" t="s">
        <v>1473</v>
      </c>
      <c r="G135" s="16" t="s">
        <v>1397</v>
      </c>
      <c r="H135" s="16" t="s">
        <v>1398</v>
      </c>
      <c r="I135" s="17">
        <v>10</v>
      </c>
      <c r="J135" s="95">
        <v>3</v>
      </c>
      <c r="K135" s="114"/>
    </row>
    <row r="136" spans="1:11" ht="112.2" x14ac:dyDescent="0.25">
      <c r="A136" s="16" t="s">
        <v>1376</v>
      </c>
      <c r="B136" s="16"/>
      <c r="C136" s="16"/>
      <c r="D136" s="19"/>
      <c r="E136" s="19"/>
      <c r="F136" s="16" t="s">
        <v>1468</v>
      </c>
      <c r="G136" s="16"/>
      <c r="H136" s="16"/>
      <c r="I136" s="17"/>
      <c r="J136" s="95"/>
      <c r="K136" s="114"/>
    </row>
    <row r="137" spans="1:11" ht="20.399999999999999" x14ac:dyDescent="0.25">
      <c r="A137" s="16" t="s">
        <v>1376</v>
      </c>
      <c r="B137" s="16" t="s">
        <v>1561</v>
      </c>
      <c r="C137" s="16" t="s">
        <v>1562</v>
      </c>
      <c r="D137" s="19">
        <v>44999</v>
      </c>
      <c r="E137" s="19"/>
      <c r="F137" s="16" t="s">
        <v>1563</v>
      </c>
      <c r="G137" s="16" t="s">
        <v>1564</v>
      </c>
      <c r="H137" s="16" t="s">
        <v>1565</v>
      </c>
      <c r="I137" s="17">
        <v>910</v>
      </c>
      <c r="J137" s="95">
        <v>3</v>
      </c>
      <c r="K137" s="114"/>
    </row>
    <row r="138" spans="1:11" ht="30.6" x14ac:dyDescent="0.25">
      <c r="A138" s="16" t="s">
        <v>1376</v>
      </c>
      <c r="B138" s="16" t="s">
        <v>1566</v>
      </c>
      <c r="C138" s="16" t="s">
        <v>1567</v>
      </c>
      <c r="D138" s="19">
        <v>45097</v>
      </c>
      <c r="E138" s="19"/>
      <c r="F138" s="16" t="s">
        <v>1568</v>
      </c>
      <c r="G138" s="16" t="s">
        <v>1564</v>
      </c>
      <c r="H138" s="16" t="s">
        <v>1565</v>
      </c>
      <c r="I138" s="17">
        <v>898.1</v>
      </c>
      <c r="J138" s="95">
        <v>3</v>
      </c>
      <c r="K138" s="114"/>
    </row>
    <row r="139" spans="1:11" ht="30.6" x14ac:dyDescent="0.25">
      <c r="A139" s="16" t="s">
        <v>1376</v>
      </c>
      <c r="B139" s="16" t="s">
        <v>1560</v>
      </c>
      <c r="C139" s="16" t="s">
        <v>1569</v>
      </c>
      <c r="D139" s="19">
        <v>45128</v>
      </c>
      <c r="E139" s="19"/>
      <c r="F139" s="16" t="s">
        <v>1570</v>
      </c>
      <c r="G139" s="16" t="s">
        <v>1564</v>
      </c>
      <c r="H139" s="16" t="s">
        <v>1565</v>
      </c>
      <c r="I139" s="17">
        <v>0</v>
      </c>
      <c r="J139" s="95">
        <v>3</v>
      </c>
      <c r="K139" s="114"/>
    </row>
    <row r="140" spans="1:11" ht="13.2" x14ac:dyDescent="0.25">
      <c r="A140" s="16" t="s">
        <v>1376</v>
      </c>
      <c r="B140" s="16" t="s">
        <v>1467</v>
      </c>
      <c r="C140" s="16" t="s">
        <v>1469</v>
      </c>
      <c r="D140" s="19">
        <v>45044</v>
      </c>
      <c r="E140" s="19"/>
      <c r="F140" s="16" t="s">
        <v>1470</v>
      </c>
      <c r="G140" s="16" t="s">
        <v>1471</v>
      </c>
      <c r="H140" s="16" t="s">
        <v>1472</v>
      </c>
      <c r="I140" s="17">
        <v>355.12</v>
      </c>
      <c r="J140" s="95">
        <v>3</v>
      </c>
      <c r="K140" s="114"/>
    </row>
    <row r="141" spans="1:11" ht="51" x14ac:dyDescent="0.25">
      <c r="A141" s="16" t="s">
        <v>1376</v>
      </c>
      <c r="B141" s="16" t="s">
        <v>1474</v>
      </c>
      <c r="C141" s="16" t="s">
        <v>1452</v>
      </c>
      <c r="D141" s="19">
        <v>45020</v>
      </c>
      <c r="E141" s="19"/>
      <c r="F141" s="16" t="s">
        <v>1475</v>
      </c>
      <c r="G141" s="16"/>
      <c r="H141" s="16" t="s">
        <v>1416</v>
      </c>
      <c r="I141" s="17">
        <v>215.64</v>
      </c>
      <c r="J141" s="95">
        <v>4</v>
      </c>
      <c r="K141" s="114"/>
    </row>
    <row r="142" spans="1:11" ht="20.399999999999999" x14ac:dyDescent="0.25">
      <c r="A142" s="16" t="s">
        <v>1376</v>
      </c>
      <c r="B142" s="16" t="s">
        <v>1476</v>
      </c>
      <c r="C142" s="16" t="s">
        <v>1477</v>
      </c>
      <c r="D142" s="19">
        <v>45027</v>
      </c>
      <c r="E142" s="19"/>
      <c r="F142" s="16" t="s">
        <v>1478</v>
      </c>
      <c r="G142" s="16" t="s">
        <v>1405</v>
      </c>
      <c r="H142" s="16" t="s">
        <v>1406</v>
      </c>
      <c r="I142" s="17">
        <v>73.260000000000005</v>
      </c>
      <c r="J142" s="95">
        <v>4</v>
      </c>
      <c r="K142" s="114"/>
    </row>
    <row r="143" spans="1:11" ht="30.6" x14ac:dyDescent="0.25">
      <c r="A143" s="16" t="s">
        <v>1376</v>
      </c>
      <c r="B143" s="16" t="s">
        <v>1479</v>
      </c>
      <c r="C143" s="16" t="s">
        <v>1480</v>
      </c>
      <c r="D143" s="19">
        <v>45027</v>
      </c>
      <c r="E143" s="19"/>
      <c r="F143" s="16" t="s">
        <v>1481</v>
      </c>
      <c r="G143" s="16" t="s">
        <v>1405</v>
      </c>
      <c r="H143" s="16" t="s">
        <v>1406</v>
      </c>
      <c r="I143" s="17">
        <v>200</v>
      </c>
      <c r="J143" s="95">
        <v>4</v>
      </c>
      <c r="K143" s="114"/>
    </row>
    <row r="144" spans="1:11" ht="40.799999999999997" x14ac:dyDescent="0.25">
      <c r="A144" s="16" t="s">
        <v>1376</v>
      </c>
      <c r="B144" s="16" t="s">
        <v>1482</v>
      </c>
      <c r="C144" s="16" t="s">
        <v>1483</v>
      </c>
      <c r="D144" s="19">
        <v>45027</v>
      </c>
      <c r="E144" s="19"/>
      <c r="F144" s="16" t="s">
        <v>1484</v>
      </c>
      <c r="G144" s="16" t="s">
        <v>1405</v>
      </c>
      <c r="H144" s="16" t="s">
        <v>1406</v>
      </c>
      <c r="I144" s="17">
        <v>67.39</v>
      </c>
      <c r="J144" s="95">
        <v>4</v>
      </c>
      <c r="K144" s="114"/>
    </row>
    <row r="145" spans="1:11" ht="13.2" x14ac:dyDescent="0.25">
      <c r="A145" s="16" t="s">
        <v>1376</v>
      </c>
      <c r="B145" s="16" t="s">
        <v>1485</v>
      </c>
      <c r="C145" s="16" t="s">
        <v>1486</v>
      </c>
      <c r="D145" s="19">
        <v>45029</v>
      </c>
      <c r="E145" s="19"/>
      <c r="F145" s="16" t="s">
        <v>1487</v>
      </c>
      <c r="G145" s="16" t="s">
        <v>1401</v>
      </c>
      <c r="H145" s="16" t="s">
        <v>1402</v>
      </c>
      <c r="I145" s="17">
        <v>22</v>
      </c>
      <c r="J145" s="95">
        <v>4</v>
      </c>
      <c r="K145" s="114"/>
    </row>
    <row r="146" spans="1:11" ht="20.399999999999999" x14ac:dyDescent="0.25">
      <c r="A146" s="16" t="s">
        <v>1376</v>
      </c>
      <c r="B146" s="16" t="s">
        <v>1488</v>
      </c>
      <c r="C146" s="16" t="s">
        <v>1489</v>
      </c>
      <c r="D146" s="19">
        <v>45035</v>
      </c>
      <c r="E146" s="19"/>
      <c r="F146" s="16" t="s">
        <v>1490</v>
      </c>
      <c r="G146" s="16" t="s">
        <v>1405</v>
      </c>
      <c r="H146" s="16" t="s">
        <v>1406</v>
      </c>
      <c r="I146" s="17">
        <v>30</v>
      </c>
      <c r="J146" s="95">
        <v>4</v>
      </c>
      <c r="K146" s="114"/>
    </row>
    <row r="147" spans="1:11" ht="13.2" x14ac:dyDescent="0.25">
      <c r="A147" s="16" t="s">
        <v>1376</v>
      </c>
      <c r="B147" s="16" t="s">
        <v>1491</v>
      </c>
      <c r="C147" s="16" t="s">
        <v>1465</v>
      </c>
      <c r="D147" s="19">
        <v>45019</v>
      </c>
      <c r="E147" s="19"/>
      <c r="F147" s="16" t="s">
        <v>1396</v>
      </c>
      <c r="G147" s="16" t="s">
        <v>1397</v>
      </c>
      <c r="H147" s="16" t="s">
        <v>1398</v>
      </c>
      <c r="I147" s="17">
        <v>1.95</v>
      </c>
      <c r="J147" s="95">
        <v>4</v>
      </c>
      <c r="K147" s="114"/>
    </row>
    <row r="148" spans="1:11" ht="13.2" x14ac:dyDescent="0.25">
      <c r="A148" s="16" t="s">
        <v>1376</v>
      </c>
      <c r="B148" s="16" t="s">
        <v>1491</v>
      </c>
      <c r="C148" s="16" t="s">
        <v>1465</v>
      </c>
      <c r="D148" s="19">
        <v>45046</v>
      </c>
      <c r="E148" s="19"/>
      <c r="F148" s="16" t="s">
        <v>1420</v>
      </c>
      <c r="G148" s="16" t="s">
        <v>1397</v>
      </c>
      <c r="H148" s="16" t="s">
        <v>1398</v>
      </c>
      <c r="I148" s="17">
        <v>11</v>
      </c>
      <c r="J148" s="95">
        <v>4</v>
      </c>
      <c r="K148" s="114"/>
    </row>
    <row r="149" spans="1:11" ht="51" x14ac:dyDescent="0.25">
      <c r="A149" s="16" t="s">
        <v>1376</v>
      </c>
      <c r="B149" s="16" t="s">
        <v>1492</v>
      </c>
      <c r="C149" s="16" t="s">
        <v>1465</v>
      </c>
      <c r="D149" s="19">
        <v>45048</v>
      </c>
      <c r="E149" s="19"/>
      <c r="F149" s="16" t="s">
        <v>1552</v>
      </c>
      <c r="G149" s="16"/>
      <c r="H149" s="16" t="s">
        <v>1416</v>
      </c>
      <c r="I149" s="17">
        <v>215.64</v>
      </c>
      <c r="J149" s="95">
        <v>4</v>
      </c>
      <c r="K149" s="114"/>
    </row>
    <row r="150" spans="1:11" ht="30.6" x14ac:dyDescent="0.25">
      <c r="A150" s="16" t="s">
        <v>1376</v>
      </c>
      <c r="B150" s="16" t="s">
        <v>1493</v>
      </c>
      <c r="C150" s="16" t="s">
        <v>1494</v>
      </c>
      <c r="D150" s="19">
        <v>45048</v>
      </c>
      <c r="E150" s="19"/>
      <c r="F150" s="16" t="s">
        <v>1495</v>
      </c>
      <c r="G150" s="16" t="s">
        <v>1405</v>
      </c>
      <c r="H150" s="16" t="s">
        <v>1406</v>
      </c>
      <c r="I150" s="17">
        <v>200</v>
      </c>
      <c r="J150" s="95">
        <v>4</v>
      </c>
      <c r="K150" s="114"/>
    </row>
    <row r="151" spans="1:11" ht="20.399999999999999" x14ac:dyDescent="0.25">
      <c r="A151" s="16" t="s">
        <v>1376</v>
      </c>
      <c r="B151" s="16" t="s">
        <v>1496</v>
      </c>
      <c r="C151" s="16" t="s">
        <v>1497</v>
      </c>
      <c r="D151" s="19">
        <v>45048</v>
      </c>
      <c r="E151" s="19"/>
      <c r="F151" s="16" t="s">
        <v>1498</v>
      </c>
      <c r="G151" s="16" t="s">
        <v>1405</v>
      </c>
      <c r="H151" s="16" t="s">
        <v>1406</v>
      </c>
      <c r="I151" s="17">
        <v>73.260000000000005</v>
      </c>
      <c r="J151" s="95">
        <v>4</v>
      </c>
      <c r="K151" s="114"/>
    </row>
    <row r="152" spans="1:11" ht="13.2" x14ac:dyDescent="0.25">
      <c r="A152" s="16" t="s">
        <v>1376</v>
      </c>
      <c r="B152" s="16" t="s">
        <v>1499</v>
      </c>
      <c r="C152" s="16" t="s">
        <v>1500</v>
      </c>
      <c r="D152" s="19">
        <v>45056</v>
      </c>
      <c r="E152" s="19"/>
      <c r="F152" s="16" t="s">
        <v>1501</v>
      </c>
      <c r="G152" s="16" t="s">
        <v>1401</v>
      </c>
      <c r="H152" s="16" t="s">
        <v>1402</v>
      </c>
      <c r="I152" s="17">
        <v>22</v>
      </c>
      <c r="J152" s="95">
        <v>4</v>
      </c>
      <c r="K152" s="114"/>
    </row>
    <row r="153" spans="1:11" ht="20.399999999999999" x14ac:dyDescent="0.25">
      <c r="A153" s="16" t="s">
        <v>1376</v>
      </c>
      <c r="B153" s="16" t="s">
        <v>1502</v>
      </c>
      <c r="C153" s="16" t="s">
        <v>1503</v>
      </c>
      <c r="D153" s="19">
        <v>45062</v>
      </c>
      <c r="E153" s="19"/>
      <c r="F153" s="16" t="s">
        <v>1504</v>
      </c>
      <c r="G153" s="16" t="s">
        <v>1405</v>
      </c>
      <c r="H153" s="16" t="s">
        <v>1406</v>
      </c>
      <c r="I153" s="17">
        <v>30</v>
      </c>
      <c r="J153" s="95">
        <v>4</v>
      </c>
      <c r="K153" s="114"/>
    </row>
    <row r="154" spans="1:11" ht="13.2" x14ac:dyDescent="0.25">
      <c r="A154" s="16" t="s">
        <v>1376</v>
      </c>
      <c r="B154" s="16" t="s">
        <v>1505</v>
      </c>
      <c r="C154" s="16" t="s">
        <v>1506</v>
      </c>
      <c r="D154" s="19">
        <v>45049</v>
      </c>
      <c r="E154" s="19"/>
      <c r="F154" s="16" t="s">
        <v>1396</v>
      </c>
      <c r="G154" s="16" t="s">
        <v>1397</v>
      </c>
      <c r="H154" s="16" t="s">
        <v>1398</v>
      </c>
      <c r="I154" s="17">
        <v>1.8</v>
      </c>
      <c r="J154" s="95">
        <v>4</v>
      </c>
      <c r="K154" s="114"/>
    </row>
    <row r="155" spans="1:11" ht="13.2" x14ac:dyDescent="0.25">
      <c r="A155" s="16" t="s">
        <v>1376</v>
      </c>
      <c r="B155" s="16" t="s">
        <v>1505</v>
      </c>
      <c r="C155" s="16" t="s">
        <v>1506</v>
      </c>
      <c r="D155" s="19">
        <v>45077</v>
      </c>
      <c r="E155" s="19"/>
      <c r="F155" s="16" t="s">
        <v>1420</v>
      </c>
      <c r="G155" s="16" t="s">
        <v>1397</v>
      </c>
      <c r="H155" s="16" t="s">
        <v>1398</v>
      </c>
      <c r="I155" s="17">
        <v>13</v>
      </c>
      <c r="J155" s="95">
        <v>4</v>
      </c>
      <c r="K155" s="114"/>
    </row>
    <row r="156" spans="1:11" ht="13.2" x14ac:dyDescent="0.25">
      <c r="A156" s="16" t="s">
        <v>1376</v>
      </c>
      <c r="B156" s="16" t="s">
        <v>1507</v>
      </c>
      <c r="C156" s="16" t="s">
        <v>1508</v>
      </c>
      <c r="D156" s="19">
        <v>45048</v>
      </c>
      <c r="E156" s="19"/>
      <c r="F156" s="16" t="s">
        <v>1509</v>
      </c>
      <c r="G156" s="16" t="s">
        <v>1384</v>
      </c>
      <c r="H156" s="16" t="s">
        <v>1385</v>
      </c>
      <c r="I156" s="17">
        <v>554</v>
      </c>
      <c r="J156" s="95">
        <v>3</v>
      </c>
      <c r="K156" s="114"/>
    </row>
    <row r="157" spans="1:11" ht="112.2" x14ac:dyDescent="0.25">
      <c r="A157" s="16" t="s">
        <v>1376</v>
      </c>
      <c r="B157" s="16"/>
      <c r="C157" s="16"/>
      <c r="D157" s="19"/>
      <c r="E157" s="19"/>
      <c r="F157" s="16" t="s">
        <v>1510</v>
      </c>
      <c r="G157" s="16"/>
      <c r="H157" s="16"/>
      <c r="I157" s="17"/>
      <c r="J157" s="95"/>
      <c r="K157" s="114"/>
    </row>
    <row r="158" spans="1:11" ht="20.399999999999999" x14ac:dyDescent="0.25">
      <c r="A158" s="16" t="s">
        <v>1376</v>
      </c>
      <c r="B158" s="16" t="s">
        <v>1511</v>
      </c>
      <c r="C158" s="16" t="s">
        <v>1512</v>
      </c>
      <c r="D158" s="19">
        <v>45057</v>
      </c>
      <c r="E158" s="19"/>
      <c r="F158" s="16" t="s">
        <v>1513</v>
      </c>
      <c r="G158" s="16"/>
      <c r="H158" s="16" t="s">
        <v>1514</v>
      </c>
      <c r="I158" s="17">
        <v>306.07</v>
      </c>
      <c r="J158" s="95">
        <v>3</v>
      </c>
      <c r="K158" s="114"/>
    </row>
    <row r="159" spans="1:11" ht="20.399999999999999" x14ac:dyDescent="0.25">
      <c r="A159" s="16" t="s">
        <v>1376</v>
      </c>
      <c r="B159" s="16" t="s">
        <v>1515</v>
      </c>
      <c r="C159" s="16" t="s">
        <v>1516</v>
      </c>
      <c r="D159" s="19">
        <v>45057</v>
      </c>
      <c r="E159" s="19"/>
      <c r="F159" s="16" t="s">
        <v>1517</v>
      </c>
      <c r="G159" s="16"/>
      <c r="H159" s="16" t="s">
        <v>1514</v>
      </c>
      <c r="I159" s="17">
        <v>386.18</v>
      </c>
      <c r="J159" s="95">
        <v>3</v>
      </c>
      <c r="K159" s="114"/>
    </row>
    <row r="160" spans="1:11" ht="13.2" x14ac:dyDescent="0.25">
      <c r="A160" s="16" t="s">
        <v>1376</v>
      </c>
      <c r="B160" s="16" t="s">
        <v>1518</v>
      </c>
      <c r="C160" s="16" t="s">
        <v>1519</v>
      </c>
      <c r="D160" s="19">
        <v>45068</v>
      </c>
      <c r="E160" s="19"/>
      <c r="F160" s="16" t="s">
        <v>1520</v>
      </c>
      <c r="G160" s="16" t="s">
        <v>1521</v>
      </c>
      <c r="H160" s="16" t="s">
        <v>1522</v>
      </c>
      <c r="I160" s="17">
        <v>305</v>
      </c>
      <c r="J160" s="95">
        <v>3</v>
      </c>
      <c r="K160" s="114"/>
    </row>
    <row r="161" spans="1:11" ht="20.399999999999999" x14ac:dyDescent="0.25">
      <c r="A161" s="16" t="s">
        <v>1376</v>
      </c>
      <c r="B161" s="16" t="s">
        <v>1523</v>
      </c>
      <c r="C161" s="16" t="s">
        <v>1524</v>
      </c>
      <c r="D161" s="19">
        <v>45069</v>
      </c>
      <c r="E161" s="19"/>
      <c r="F161" s="16" t="s">
        <v>1525</v>
      </c>
      <c r="G161" s="16" t="s">
        <v>1526</v>
      </c>
      <c r="H161" s="16" t="s">
        <v>1527</v>
      </c>
      <c r="I161" s="17">
        <v>800</v>
      </c>
      <c r="J161" s="95">
        <v>5</v>
      </c>
      <c r="K161" s="114"/>
    </row>
    <row r="162" spans="1:11" ht="13.2" x14ac:dyDescent="0.25">
      <c r="A162" s="16" t="s">
        <v>1376</v>
      </c>
      <c r="B162" s="16" t="s">
        <v>1528</v>
      </c>
      <c r="C162" s="16" t="s">
        <v>1529</v>
      </c>
      <c r="D162" s="19">
        <v>45078</v>
      </c>
      <c r="E162" s="19"/>
      <c r="F162" s="16" t="s">
        <v>1530</v>
      </c>
      <c r="G162" s="16" t="s">
        <v>1384</v>
      </c>
      <c r="H162" s="16" t="s">
        <v>1385</v>
      </c>
      <c r="I162" s="17">
        <v>554</v>
      </c>
      <c r="J162" s="95">
        <v>3</v>
      </c>
      <c r="K162" s="114"/>
    </row>
    <row r="163" spans="1:11" ht="122.4" x14ac:dyDescent="0.25">
      <c r="A163" s="16" t="s">
        <v>1376</v>
      </c>
      <c r="B163" s="16"/>
      <c r="C163" s="16"/>
      <c r="D163" s="19"/>
      <c r="E163" s="19"/>
      <c r="F163" s="16" t="s">
        <v>1531</v>
      </c>
      <c r="G163" s="16"/>
      <c r="H163" s="16"/>
      <c r="I163" s="17"/>
      <c r="J163" s="95"/>
      <c r="K163" s="114"/>
    </row>
    <row r="164" spans="1:11" ht="20.399999999999999" x14ac:dyDescent="0.25">
      <c r="A164" s="16" t="s">
        <v>1376</v>
      </c>
      <c r="B164" s="16" t="s">
        <v>1532</v>
      </c>
      <c r="C164" s="16" t="s">
        <v>1533</v>
      </c>
      <c r="D164" s="19">
        <v>45082</v>
      </c>
      <c r="E164" s="19"/>
      <c r="F164" s="16" t="s">
        <v>1534</v>
      </c>
      <c r="G164" s="16"/>
      <c r="H164" s="16" t="s">
        <v>1535</v>
      </c>
      <c r="I164" s="17">
        <v>1092</v>
      </c>
      <c r="J164" s="95">
        <v>3</v>
      </c>
      <c r="K164" s="114"/>
    </row>
    <row r="165" spans="1:11" ht="20.399999999999999" x14ac:dyDescent="0.25">
      <c r="A165" s="16" t="s">
        <v>1376</v>
      </c>
      <c r="B165" s="16" t="s">
        <v>1536</v>
      </c>
      <c r="C165" s="16" t="s">
        <v>1537</v>
      </c>
      <c r="D165" s="19">
        <v>45084</v>
      </c>
      <c r="E165" s="19"/>
      <c r="F165" s="16" t="s">
        <v>1538</v>
      </c>
      <c r="G165" s="16" t="s">
        <v>1405</v>
      </c>
      <c r="H165" s="16" t="s">
        <v>1406</v>
      </c>
      <c r="I165" s="17">
        <v>43.99</v>
      </c>
      <c r="J165" s="95">
        <v>4</v>
      </c>
      <c r="K165" s="114"/>
    </row>
    <row r="166" spans="1:11" ht="30.6" x14ac:dyDescent="0.25">
      <c r="A166" s="16" t="s">
        <v>1376</v>
      </c>
      <c r="B166" s="16" t="s">
        <v>1539</v>
      </c>
      <c r="C166" s="16" t="s">
        <v>1541</v>
      </c>
      <c r="D166" s="19">
        <v>45084</v>
      </c>
      <c r="E166" s="19"/>
      <c r="F166" s="16" t="s">
        <v>1540</v>
      </c>
      <c r="G166" s="16" t="s">
        <v>1405</v>
      </c>
      <c r="H166" s="16" t="s">
        <v>1406</v>
      </c>
      <c r="I166" s="17">
        <v>146.03</v>
      </c>
      <c r="J166" s="95">
        <v>4</v>
      </c>
      <c r="K166" s="114"/>
    </row>
    <row r="167" spans="1:11" ht="51" x14ac:dyDescent="0.25">
      <c r="A167" s="16" t="s">
        <v>1376</v>
      </c>
      <c r="B167" s="16" t="s">
        <v>1550</v>
      </c>
      <c r="C167" s="16" t="s">
        <v>1506</v>
      </c>
      <c r="D167" s="19">
        <v>45086</v>
      </c>
      <c r="E167" s="19"/>
      <c r="F167" s="16" t="s">
        <v>1551</v>
      </c>
      <c r="G167" s="16"/>
      <c r="H167" s="16" t="s">
        <v>1416</v>
      </c>
      <c r="I167" s="17">
        <v>215.64</v>
      </c>
      <c r="J167" s="95">
        <v>4</v>
      </c>
      <c r="K167" s="114"/>
    </row>
    <row r="168" spans="1:11" ht="20.399999999999999" x14ac:dyDescent="0.25">
      <c r="A168" s="16" t="s">
        <v>1376</v>
      </c>
      <c r="B168" s="16" t="s">
        <v>1543</v>
      </c>
      <c r="C168" s="16" t="s">
        <v>1544</v>
      </c>
      <c r="D168" s="19">
        <v>45089</v>
      </c>
      <c r="E168" s="19"/>
      <c r="F168" s="16" t="s">
        <v>1545</v>
      </c>
      <c r="G168" s="16" t="s">
        <v>1405</v>
      </c>
      <c r="H168" s="16" t="s">
        <v>1406</v>
      </c>
      <c r="I168" s="17">
        <v>30</v>
      </c>
      <c r="J168" s="95">
        <v>4</v>
      </c>
      <c r="K168" s="114"/>
    </row>
    <row r="169" spans="1:11" ht="13.2" x14ac:dyDescent="0.25">
      <c r="A169" s="16" t="s">
        <v>1376</v>
      </c>
      <c r="B169" s="16" t="s">
        <v>1542</v>
      </c>
      <c r="C169" s="16" t="s">
        <v>1546</v>
      </c>
      <c r="D169" s="19">
        <v>45089</v>
      </c>
      <c r="E169" s="19"/>
      <c r="F169" s="16" t="s">
        <v>1547</v>
      </c>
      <c r="G169" s="16" t="s">
        <v>1401</v>
      </c>
      <c r="H169" s="16" t="s">
        <v>1402</v>
      </c>
      <c r="I169" s="17">
        <v>22</v>
      </c>
      <c r="J169" s="95">
        <v>4</v>
      </c>
      <c r="K169" s="114"/>
    </row>
    <row r="170" spans="1:11" ht="13.2" x14ac:dyDescent="0.25">
      <c r="A170" s="16" t="s">
        <v>1376</v>
      </c>
      <c r="B170" s="16" t="s">
        <v>1548</v>
      </c>
      <c r="C170" s="16" t="s">
        <v>1549</v>
      </c>
      <c r="D170" s="19">
        <v>45078</v>
      </c>
      <c r="E170" s="19"/>
      <c r="F170" s="16" t="s">
        <v>1396</v>
      </c>
      <c r="G170" s="16" t="s">
        <v>1397</v>
      </c>
      <c r="H170" s="16" t="s">
        <v>1398</v>
      </c>
      <c r="I170" s="17">
        <v>2.1</v>
      </c>
      <c r="J170" s="95">
        <v>4</v>
      </c>
      <c r="K170" s="114"/>
    </row>
    <row r="171" spans="1:11" ht="13.2" x14ac:dyDescent="0.25">
      <c r="A171" s="16" t="s">
        <v>1376</v>
      </c>
      <c r="B171" s="16" t="s">
        <v>1548</v>
      </c>
      <c r="C171" s="16" t="s">
        <v>1549</v>
      </c>
      <c r="D171" s="19">
        <v>45107</v>
      </c>
      <c r="E171" s="19"/>
      <c r="F171" s="16" t="s">
        <v>1420</v>
      </c>
      <c r="G171" s="16" t="s">
        <v>1397</v>
      </c>
      <c r="H171" s="16" t="s">
        <v>1398</v>
      </c>
      <c r="I171" s="17">
        <v>11</v>
      </c>
      <c r="J171" s="95">
        <v>4</v>
      </c>
      <c r="K171" s="114"/>
    </row>
    <row r="172" spans="1:11" ht="13.2" x14ac:dyDescent="0.25">
      <c r="A172" s="16" t="s">
        <v>1376</v>
      </c>
      <c r="B172" s="16" t="s">
        <v>1553</v>
      </c>
      <c r="C172" s="16" t="s">
        <v>1533</v>
      </c>
      <c r="D172" s="19">
        <v>45111</v>
      </c>
      <c r="E172" s="19"/>
      <c r="F172" s="16" t="s">
        <v>1554</v>
      </c>
      <c r="G172" s="16" t="s">
        <v>1384</v>
      </c>
      <c r="H172" s="16" t="s">
        <v>1385</v>
      </c>
      <c r="I172" s="17">
        <v>554</v>
      </c>
      <c r="J172" s="95">
        <v>3</v>
      </c>
      <c r="K172" s="114"/>
    </row>
    <row r="173" spans="1:11" ht="20.399999999999999" x14ac:dyDescent="0.25">
      <c r="A173" s="16" t="s">
        <v>1376</v>
      </c>
      <c r="B173" s="16" t="s">
        <v>1555</v>
      </c>
      <c r="C173" s="16" t="s">
        <v>1556</v>
      </c>
      <c r="D173" s="19">
        <v>45113</v>
      </c>
      <c r="E173" s="19"/>
      <c r="F173" s="16" t="s">
        <v>1557</v>
      </c>
      <c r="G173" s="16" t="s">
        <v>1558</v>
      </c>
      <c r="H173" s="16" t="s">
        <v>1559</v>
      </c>
      <c r="I173" s="17">
        <v>250</v>
      </c>
      <c r="J173" s="95">
        <v>3</v>
      </c>
      <c r="K173" s="114"/>
    </row>
    <row r="174" spans="1:11" ht="112.2" x14ac:dyDescent="0.25">
      <c r="A174" s="16" t="s">
        <v>1376</v>
      </c>
      <c r="B174" s="16"/>
      <c r="C174" s="16"/>
      <c r="D174" s="19"/>
      <c r="E174" s="19"/>
      <c r="F174" s="16" t="s">
        <v>1571</v>
      </c>
      <c r="G174" s="16"/>
      <c r="H174" s="16"/>
      <c r="I174" s="17"/>
      <c r="J174" s="95"/>
      <c r="K174" s="114"/>
    </row>
    <row r="175" spans="1:11" ht="20.399999999999999" x14ac:dyDescent="0.25">
      <c r="A175" s="16" t="s">
        <v>1376</v>
      </c>
      <c r="B175" s="16" t="s">
        <v>1572</v>
      </c>
      <c r="C175" s="16" t="s">
        <v>1573</v>
      </c>
      <c r="D175" s="19">
        <v>45132</v>
      </c>
      <c r="E175" s="19"/>
      <c r="F175" s="16" t="s">
        <v>1574</v>
      </c>
      <c r="G175" s="16" t="s">
        <v>1575</v>
      </c>
      <c r="H175" s="16" t="s">
        <v>1576</v>
      </c>
      <c r="I175" s="17">
        <v>3690</v>
      </c>
      <c r="J175" s="95">
        <v>3</v>
      </c>
      <c r="K175" s="114"/>
    </row>
    <row r="176" spans="1:11" ht="20.399999999999999" x14ac:dyDescent="0.25">
      <c r="A176" s="16" t="s">
        <v>1376</v>
      </c>
      <c r="B176" s="16" t="s">
        <v>1577</v>
      </c>
      <c r="C176" s="16" t="s">
        <v>1578</v>
      </c>
      <c r="D176" s="19">
        <v>45134</v>
      </c>
      <c r="E176" s="19"/>
      <c r="F176" s="16" t="s">
        <v>1581</v>
      </c>
      <c r="G176" s="16" t="s">
        <v>1579</v>
      </c>
      <c r="H176" s="16" t="s">
        <v>1580</v>
      </c>
      <c r="I176" s="17">
        <v>385</v>
      </c>
      <c r="J176" s="95">
        <v>3</v>
      </c>
      <c r="K176" s="114"/>
    </row>
    <row r="177" spans="1:11" ht="51" x14ac:dyDescent="0.25">
      <c r="A177" s="16" t="s">
        <v>1376</v>
      </c>
      <c r="B177" s="16" t="s">
        <v>1588</v>
      </c>
      <c r="C177" s="16" t="s">
        <v>1549</v>
      </c>
      <c r="D177" s="19">
        <v>45111</v>
      </c>
      <c r="E177" s="19"/>
      <c r="F177" s="16" t="s">
        <v>1589</v>
      </c>
      <c r="G177" s="16"/>
      <c r="H177" s="16" t="s">
        <v>1416</v>
      </c>
      <c r="I177" s="17">
        <v>215.64</v>
      </c>
      <c r="J177" s="95">
        <v>4</v>
      </c>
      <c r="K177" s="114"/>
    </row>
    <row r="178" spans="1:11" ht="20.399999999999999" x14ac:dyDescent="0.25">
      <c r="A178" s="16" t="s">
        <v>1376</v>
      </c>
      <c r="B178" s="16" t="s">
        <v>1582</v>
      </c>
      <c r="C178" s="16" t="s">
        <v>1583</v>
      </c>
      <c r="D178" s="19">
        <v>45113</v>
      </c>
      <c r="E178" s="19"/>
      <c r="F178" s="16" t="s">
        <v>1584</v>
      </c>
      <c r="G178" s="16" t="s">
        <v>1405</v>
      </c>
      <c r="H178" s="16" t="s">
        <v>1406</v>
      </c>
      <c r="I178" s="17">
        <v>43.99</v>
      </c>
      <c r="J178" s="95">
        <v>4</v>
      </c>
      <c r="K178" s="114"/>
    </row>
    <row r="179" spans="1:11" ht="30.6" x14ac:dyDescent="0.25">
      <c r="A179" s="16" t="s">
        <v>1376</v>
      </c>
      <c r="B179" s="16" t="s">
        <v>1585</v>
      </c>
      <c r="C179" s="16" t="s">
        <v>1586</v>
      </c>
      <c r="D179" s="19">
        <v>45113</v>
      </c>
      <c r="E179" s="19"/>
      <c r="F179" s="16" t="s">
        <v>1587</v>
      </c>
      <c r="G179" s="16" t="s">
        <v>1405</v>
      </c>
      <c r="H179" s="16" t="s">
        <v>1406</v>
      </c>
      <c r="I179" s="17">
        <v>146.03</v>
      </c>
      <c r="J179" s="95">
        <v>4</v>
      </c>
      <c r="K179" s="114"/>
    </row>
    <row r="180" spans="1:11" ht="20.399999999999999" x14ac:dyDescent="0.25">
      <c r="A180" s="16" t="s">
        <v>1376</v>
      </c>
      <c r="B180" s="16" t="s">
        <v>1590</v>
      </c>
      <c r="C180" s="16" t="s">
        <v>1591</v>
      </c>
      <c r="D180" s="19">
        <v>45113</v>
      </c>
      <c r="E180" s="19"/>
      <c r="F180" s="16" t="s">
        <v>1592</v>
      </c>
      <c r="G180" s="16" t="s">
        <v>1593</v>
      </c>
      <c r="H180" s="16" t="s">
        <v>1594</v>
      </c>
      <c r="I180" s="17">
        <v>120</v>
      </c>
      <c r="J180" s="95">
        <v>4</v>
      </c>
      <c r="K180" s="114"/>
    </row>
    <row r="181" spans="1:11" ht="20.399999999999999" x14ac:dyDescent="0.25">
      <c r="A181" s="16" t="s">
        <v>1376</v>
      </c>
      <c r="B181" s="16" t="s">
        <v>1595</v>
      </c>
      <c r="C181" s="16" t="s">
        <v>1596</v>
      </c>
      <c r="D181" s="19">
        <v>45124</v>
      </c>
      <c r="E181" s="19"/>
      <c r="F181" s="16" t="s">
        <v>1597</v>
      </c>
      <c r="G181" s="16" t="s">
        <v>1405</v>
      </c>
      <c r="H181" s="16" t="s">
        <v>1406</v>
      </c>
      <c r="I181" s="17">
        <v>30</v>
      </c>
      <c r="J181" s="95">
        <v>4</v>
      </c>
      <c r="K181" s="114"/>
    </row>
    <row r="182" spans="1:11" ht="13.2" x14ac:dyDescent="0.25">
      <c r="A182" s="16" t="s">
        <v>1376</v>
      </c>
      <c r="B182" s="16" t="s">
        <v>1598</v>
      </c>
      <c r="C182" s="16" t="s">
        <v>1599</v>
      </c>
      <c r="D182" s="19">
        <v>45124</v>
      </c>
      <c r="E182" s="19"/>
      <c r="F182" s="16" t="s">
        <v>1600</v>
      </c>
      <c r="G182" s="16" t="s">
        <v>1401</v>
      </c>
      <c r="H182" s="16" t="s">
        <v>1402</v>
      </c>
      <c r="I182" s="17">
        <v>22</v>
      </c>
      <c r="J182" s="95">
        <v>4</v>
      </c>
      <c r="K182" s="114"/>
    </row>
    <row r="183" spans="1:11" ht="13.2" x14ac:dyDescent="0.25">
      <c r="A183" s="16" t="s">
        <v>1376</v>
      </c>
      <c r="B183" s="16" t="s">
        <v>1601</v>
      </c>
      <c r="C183" s="16" t="s">
        <v>1602</v>
      </c>
      <c r="D183" s="19">
        <v>45110</v>
      </c>
      <c r="E183" s="19"/>
      <c r="F183" s="16" t="s">
        <v>1396</v>
      </c>
      <c r="G183" s="16" t="s">
        <v>1397</v>
      </c>
      <c r="H183" s="16" t="s">
        <v>1398</v>
      </c>
      <c r="I183" s="17">
        <v>1.5</v>
      </c>
      <c r="J183" s="95">
        <v>4</v>
      </c>
      <c r="K183" s="114"/>
    </row>
    <row r="184" spans="1:11" ht="13.2" x14ac:dyDescent="0.25">
      <c r="A184" s="16" t="s">
        <v>1376</v>
      </c>
      <c r="B184" s="16" t="s">
        <v>1601</v>
      </c>
      <c r="C184" s="16" t="s">
        <v>1602</v>
      </c>
      <c r="D184" s="19">
        <v>45128</v>
      </c>
      <c r="E184" s="19"/>
      <c r="F184" s="16" t="s">
        <v>1453</v>
      </c>
      <c r="G184" s="16" t="s">
        <v>1397</v>
      </c>
      <c r="H184" s="16" t="s">
        <v>1398</v>
      </c>
      <c r="I184" s="17">
        <v>10.1</v>
      </c>
      <c r="J184" s="95">
        <v>4</v>
      </c>
      <c r="K184" s="114"/>
    </row>
    <row r="185" spans="1:11" ht="13.2" x14ac:dyDescent="0.25">
      <c r="A185" s="16" t="s">
        <v>1376</v>
      </c>
      <c r="B185" s="16" t="s">
        <v>1601</v>
      </c>
      <c r="C185" s="16" t="s">
        <v>1602</v>
      </c>
      <c r="D185" s="19">
        <v>45138</v>
      </c>
      <c r="E185" s="19"/>
      <c r="F185" s="16" t="s">
        <v>1420</v>
      </c>
      <c r="G185" s="16" t="s">
        <v>1397</v>
      </c>
      <c r="H185" s="16" t="s">
        <v>1398</v>
      </c>
      <c r="I185" s="17">
        <v>15</v>
      </c>
      <c r="J185" s="95">
        <v>4</v>
      </c>
      <c r="K185" s="114"/>
    </row>
    <row r="186" spans="1:11" ht="13.2" x14ac:dyDescent="0.25">
      <c r="A186" s="16"/>
      <c r="B186" s="16"/>
      <c r="C186" s="16"/>
      <c r="D186" s="19"/>
      <c r="E186" s="19"/>
      <c r="F186" s="16"/>
      <c r="G186" s="16"/>
      <c r="H186" s="16"/>
      <c r="I186" s="17"/>
      <c r="J186" s="95"/>
      <c r="K186" s="114"/>
    </row>
    <row r="187" spans="1:11" ht="13.2" x14ac:dyDescent="0.25">
      <c r="A187" s="16"/>
      <c r="B187" s="16"/>
      <c r="C187" s="16"/>
      <c r="D187" s="19"/>
      <c r="E187" s="19"/>
      <c r="F187" s="16"/>
      <c r="G187" s="16"/>
      <c r="H187" s="16"/>
      <c r="I187" s="17"/>
      <c r="J187" s="95"/>
      <c r="K187" s="114"/>
    </row>
    <row r="188" spans="1:11" ht="13.2" x14ac:dyDescent="0.25">
      <c r="A188" s="16"/>
      <c r="B188" s="16"/>
      <c r="C188" s="16"/>
      <c r="D188" s="19"/>
      <c r="E188" s="19"/>
      <c r="F188" s="16"/>
      <c r="G188" s="16"/>
      <c r="H188" s="16"/>
      <c r="I188" s="17"/>
      <c r="J188" s="95"/>
      <c r="K188" s="114"/>
    </row>
    <row r="189" spans="1:11" ht="13.2" x14ac:dyDescent="0.25">
      <c r="A189" s="16"/>
      <c r="B189" s="16"/>
      <c r="C189" s="16"/>
      <c r="D189" s="19"/>
      <c r="E189" s="19"/>
      <c r="F189" s="16"/>
      <c r="G189" s="16"/>
      <c r="H189" s="16"/>
      <c r="I189" s="17"/>
      <c r="J189" s="95"/>
      <c r="K189" s="114"/>
    </row>
    <row r="190" spans="1:11" ht="13.2" x14ac:dyDescent="0.25">
      <c r="A190" s="16"/>
      <c r="B190" s="16"/>
      <c r="C190" s="16"/>
      <c r="D190" s="19"/>
      <c r="E190" s="19"/>
      <c r="F190" s="16"/>
      <c r="G190" s="16"/>
      <c r="H190" s="16"/>
      <c r="I190" s="17"/>
      <c r="J190" s="95"/>
      <c r="K190" s="114"/>
    </row>
    <row r="191" spans="1:11" ht="13.2" x14ac:dyDescent="0.25">
      <c r="A191" s="16"/>
      <c r="B191" s="16"/>
      <c r="C191" s="16"/>
      <c r="D191" s="19"/>
      <c r="E191" s="19"/>
      <c r="F191" s="16"/>
      <c r="G191" s="16"/>
      <c r="H191" s="16"/>
      <c r="I191" s="17"/>
      <c r="J191" s="95"/>
      <c r="K191" s="114"/>
    </row>
    <row r="192" spans="1:11" ht="13.2" x14ac:dyDescent="0.25">
      <c r="A192" s="16"/>
      <c r="B192" s="16"/>
      <c r="C192" s="16"/>
      <c r="D192" s="19"/>
      <c r="E192" s="19"/>
      <c r="F192" s="16"/>
      <c r="G192" s="16"/>
      <c r="H192" s="16"/>
      <c r="I192" s="17"/>
      <c r="J192" s="95"/>
      <c r="K192" s="114"/>
    </row>
    <row r="193" spans="1:11" ht="13.2" x14ac:dyDescent="0.25">
      <c r="A193" s="16"/>
      <c r="B193" s="16"/>
      <c r="C193" s="16"/>
      <c r="D193" s="19"/>
      <c r="E193" s="19"/>
      <c r="F193" s="16"/>
      <c r="G193" s="16"/>
      <c r="H193" s="16"/>
      <c r="I193" s="17"/>
      <c r="J193" s="95"/>
      <c r="K193" s="114"/>
    </row>
    <row r="194" spans="1:11" ht="13.2" x14ac:dyDescent="0.25">
      <c r="A194" s="16"/>
      <c r="B194" s="16"/>
      <c r="C194" s="16"/>
      <c r="D194" s="19"/>
      <c r="E194" s="19"/>
      <c r="F194" s="16"/>
      <c r="G194" s="16"/>
      <c r="H194" s="16"/>
      <c r="I194" s="17"/>
      <c r="J194" s="95"/>
      <c r="K194" s="114"/>
    </row>
    <row r="195" spans="1:11" ht="13.2" x14ac:dyDescent="0.25">
      <c r="A195" s="16"/>
      <c r="B195" s="16"/>
      <c r="C195" s="16"/>
      <c r="D195" s="19"/>
      <c r="E195" s="19"/>
      <c r="F195" s="16"/>
      <c r="G195" s="16"/>
      <c r="H195" s="16"/>
      <c r="I195" s="17"/>
      <c r="J195" s="95"/>
      <c r="K195" s="114"/>
    </row>
    <row r="196" spans="1:11" ht="13.2" x14ac:dyDescent="0.25">
      <c r="A196" s="16"/>
      <c r="B196" s="16"/>
      <c r="C196" s="16"/>
      <c r="D196" s="19"/>
      <c r="E196" s="19"/>
      <c r="F196" s="16"/>
      <c r="G196" s="16"/>
      <c r="H196" s="16"/>
      <c r="I196" s="17"/>
      <c r="J196" s="95"/>
      <c r="K196" s="114"/>
    </row>
    <row r="197" spans="1:11" ht="13.2" x14ac:dyDescent="0.25">
      <c r="A197" s="16"/>
      <c r="B197" s="16"/>
      <c r="C197" s="16"/>
      <c r="D197" s="19"/>
      <c r="E197" s="19"/>
      <c r="F197" s="16"/>
      <c r="G197" s="16"/>
      <c r="H197" s="16"/>
      <c r="I197" s="17"/>
      <c r="J197" s="95"/>
      <c r="K197" s="114"/>
    </row>
    <row r="198" spans="1:11" ht="13.2" x14ac:dyDescent="0.25">
      <c r="A198" s="16"/>
      <c r="B198" s="16"/>
      <c r="C198" s="16"/>
      <c r="D198" s="19"/>
      <c r="E198" s="19"/>
      <c r="F198" s="16"/>
      <c r="G198" s="16"/>
      <c r="H198" s="16"/>
      <c r="I198" s="17"/>
      <c r="J198" s="95"/>
      <c r="K198" s="114"/>
    </row>
    <row r="199" spans="1:11" ht="13.2" x14ac:dyDescent="0.25">
      <c r="A199" s="16"/>
      <c r="B199" s="16"/>
      <c r="C199" s="16"/>
      <c r="D199" s="19"/>
      <c r="E199" s="19"/>
      <c r="F199" s="16"/>
      <c r="G199" s="16"/>
      <c r="H199" s="16"/>
      <c r="I199" s="17"/>
      <c r="J199" s="95"/>
      <c r="K199" s="114"/>
    </row>
    <row r="200" spans="1:11" ht="13.2" x14ac:dyDescent="0.25">
      <c r="A200" s="16"/>
      <c r="B200" s="16"/>
      <c r="C200" s="16"/>
      <c r="D200" s="19"/>
      <c r="E200" s="19"/>
      <c r="F200" s="16"/>
      <c r="G200" s="16"/>
      <c r="H200" s="16"/>
      <c r="I200" s="17"/>
      <c r="J200" s="95"/>
      <c r="K200" s="114"/>
    </row>
    <row r="201" spans="1:11" ht="13.2" x14ac:dyDescent="0.25">
      <c r="A201" s="16"/>
      <c r="B201" s="16"/>
      <c r="C201" s="16"/>
      <c r="D201" s="19"/>
      <c r="E201" s="19"/>
      <c r="F201" s="16"/>
      <c r="G201" s="16"/>
      <c r="H201" s="16"/>
      <c r="I201" s="17"/>
      <c r="J201" s="95"/>
      <c r="K201" s="114"/>
    </row>
    <row r="202" spans="1:11" ht="13.2" x14ac:dyDescent="0.25">
      <c r="A202" s="16"/>
      <c r="B202" s="16"/>
      <c r="C202" s="16"/>
      <c r="D202" s="19"/>
      <c r="E202" s="19"/>
      <c r="F202" s="16"/>
      <c r="G202" s="16"/>
      <c r="H202" s="16"/>
      <c r="I202" s="17"/>
      <c r="J202" s="95"/>
      <c r="K202" s="114"/>
    </row>
    <row r="203" spans="1:11" ht="13.2" x14ac:dyDescent="0.25">
      <c r="A203" s="16"/>
      <c r="B203" s="16"/>
      <c r="C203" s="16"/>
      <c r="D203" s="19"/>
      <c r="E203" s="19"/>
      <c r="F203" s="16"/>
      <c r="G203" s="16"/>
      <c r="H203" s="16"/>
      <c r="I203" s="17"/>
      <c r="J203" s="95"/>
      <c r="K203" s="114"/>
    </row>
    <row r="204" spans="1:11" ht="13.2" x14ac:dyDescent="0.25">
      <c r="A204" s="16"/>
      <c r="B204" s="16"/>
      <c r="C204" s="16"/>
      <c r="D204" s="19"/>
      <c r="E204" s="19"/>
      <c r="F204" s="16"/>
      <c r="G204" s="16"/>
      <c r="H204" s="16"/>
      <c r="I204" s="17"/>
      <c r="J204" s="95"/>
      <c r="K204" s="114"/>
    </row>
    <row r="205" spans="1:11" ht="13.2" x14ac:dyDescent="0.25">
      <c r="A205" s="16"/>
      <c r="B205" s="16"/>
      <c r="C205" s="16"/>
      <c r="D205" s="19"/>
      <c r="E205" s="19"/>
      <c r="F205" s="16"/>
      <c r="G205" s="16"/>
      <c r="H205" s="16"/>
      <c r="I205" s="17"/>
      <c r="J205" s="95"/>
      <c r="K205" s="114"/>
    </row>
    <row r="206" spans="1:11" ht="13.2" x14ac:dyDescent="0.25">
      <c r="A206" s="16"/>
      <c r="B206" s="16"/>
      <c r="C206" s="16"/>
      <c r="D206" s="19"/>
      <c r="E206" s="19"/>
      <c r="F206" s="16"/>
      <c r="G206" s="16"/>
      <c r="H206" s="16"/>
      <c r="I206" s="17"/>
      <c r="J206" s="95"/>
      <c r="K206" s="114"/>
    </row>
    <row r="207" spans="1:11" ht="13.2" x14ac:dyDescent="0.25">
      <c r="A207" s="16"/>
      <c r="B207" s="16"/>
      <c r="C207" s="16"/>
      <c r="D207" s="19"/>
      <c r="E207" s="19"/>
      <c r="F207" s="16"/>
      <c r="G207" s="16"/>
      <c r="H207" s="16"/>
      <c r="I207" s="17"/>
      <c r="J207" s="95"/>
      <c r="K207" s="114"/>
    </row>
    <row r="208" spans="1:11" ht="13.2" x14ac:dyDescent="0.25">
      <c r="A208" s="16"/>
      <c r="B208" s="16"/>
      <c r="C208" s="16"/>
      <c r="D208" s="19"/>
      <c r="E208" s="19"/>
      <c r="F208" s="16"/>
      <c r="G208" s="16"/>
      <c r="H208" s="16"/>
      <c r="I208" s="17"/>
      <c r="J208" s="95"/>
      <c r="K208" s="114"/>
    </row>
    <row r="209" spans="1:11" ht="13.2" x14ac:dyDescent="0.25">
      <c r="A209" s="16"/>
      <c r="B209" s="16"/>
      <c r="C209" s="16"/>
      <c r="D209" s="19"/>
      <c r="E209" s="19"/>
      <c r="F209" s="16"/>
      <c r="G209" s="16"/>
      <c r="H209" s="16"/>
      <c r="I209" s="17"/>
      <c r="J209" s="95"/>
      <c r="K209" s="114"/>
    </row>
    <row r="210" spans="1:11" ht="13.2" x14ac:dyDescent="0.25">
      <c r="A210" s="16"/>
      <c r="B210" s="16"/>
      <c r="C210" s="16"/>
      <c r="D210" s="19"/>
      <c r="E210" s="19"/>
      <c r="F210" s="16"/>
      <c r="G210" s="16"/>
      <c r="H210" s="16"/>
      <c r="I210" s="17"/>
      <c r="J210" s="95"/>
      <c r="K210" s="114"/>
    </row>
    <row r="211" spans="1:11" ht="13.2" x14ac:dyDescent="0.25">
      <c r="A211" s="16"/>
      <c r="B211" s="16"/>
      <c r="C211" s="16"/>
      <c r="D211" s="19"/>
      <c r="E211" s="19"/>
      <c r="F211" s="16"/>
      <c r="G211" s="16"/>
      <c r="H211" s="16"/>
      <c r="I211" s="17"/>
      <c r="J211" s="95"/>
      <c r="K211" s="114"/>
    </row>
    <row r="212" spans="1:11" ht="13.2" x14ac:dyDescent="0.25">
      <c r="A212" s="16"/>
      <c r="B212" s="16"/>
      <c r="C212" s="16"/>
      <c r="D212" s="19"/>
      <c r="E212" s="19"/>
      <c r="F212" s="16"/>
      <c r="G212" s="16"/>
      <c r="H212" s="16"/>
      <c r="I212" s="17"/>
      <c r="J212" s="95"/>
      <c r="K212" s="114"/>
    </row>
    <row r="213" spans="1:11" ht="13.2" x14ac:dyDescent="0.25">
      <c r="A213" s="16"/>
      <c r="B213" s="16"/>
      <c r="C213" s="16"/>
      <c r="D213" s="19"/>
      <c r="E213" s="19"/>
      <c r="F213" s="16"/>
      <c r="G213" s="16"/>
      <c r="H213" s="16"/>
      <c r="I213" s="17"/>
      <c r="J213" s="95"/>
      <c r="K213" s="114"/>
    </row>
    <row r="214" spans="1:11" ht="13.2" x14ac:dyDescent="0.25">
      <c r="A214" s="16"/>
      <c r="B214" s="16"/>
      <c r="C214" s="16"/>
      <c r="D214" s="19"/>
      <c r="E214" s="19"/>
      <c r="F214" s="16"/>
      <c r="G214" s="16"/>
      <c r="H214" s="16"/>
      <c r="I214" s="17"/>
      <c r="J214" s="95"/>
      <c r="K214" s="114"/>
    </row>
    <row r="215" spans="1:11" ht="13.2" x14ac:dyDescent="0.25">
      <c r="A215" s="16"/>
      <c r="B215" s="16"/>
      <c r="C215" s="16"/>
      <c r="D215" s="19"/>
      <c r="E215" s="19"/>
      <c r="F215" s="16"/>
      <c r="G215" s="16"/>
      <c r="H215" s="16"/>
      <c r="I215" s="17"/>
      <c r="J215" s="95"/>
      <c r="K215" s="114"/>
    </row>
    <row r="216" spans="1:11" ht="13.2" x14ac:dyDescent="0.25">
      <c r="A216" s="16"/>
      <c r="B216" s="16"/>
      <c r="C216" s="16"/>
      <c r="D216" s="19"/>
      <c r="E216" s="19"/>
      <c r="F216" s="16"/>
      <c r="G216" s="16"/>
      <c r="H216" s="16"/>
      <c r="I216" s="17"/>
      <c r="J216" s="95"/>
      <c r="K216" s="114"/>
    </row>
    <row r="217" spans="1:11" ht="13.2" x14ac:dyDescent="0.25">
      <c r="A217" s="16"/>
      <c r="B217" s="16"/>
      <c r="C217" s="16"/>
      <c r="D217" s="19"/>
      <c r="E217" s="19"/>
      <c r="F217" s="16"/>
      <c r="G217" s="16"/>
      <c r="H217" s="16"/>
      <c r="I217" s="17"/>
      <c r="J217" s="95"/>
      <c r="K217" s="114"/>
    </row>
    <row r="218" spans="1:11" ht="13.2" x14ac:dyDescent="0.25">
      <c r="A218" s="16"/>
      <c r="B218" s="16"/>
      <c r="C218" s="16"/>
      <c r="D218" s="19"/>
      <c r="E218" s="19"/>
      <c r="F218" s="16"/>
      <c r="G218" s="16"/>
      <c r="H218" s="16"/>
      <c r="I218" s="17"/>
      <c r="J218" s="95"/>
      <c r="K218" s="114"/>
    </row>
    <row r="219" spans="1:11" ht="13.2" x14ac:dyDescent="0.25">
      <c r="A219" s="16"/>
      <c r="B219" s="16"/>
      <c r="C219" s="16"/>
      <c r="D219" s="19"/>
      <c r="E219" s="19"/>
      <c r="F219" s="16"/>
      <c r="G219" s="16"/>
      <c r="H219" s="16"/>
      <c r="I219" s="17"/>
      <c r="J219" s="95"/>
      <c r="K219" s="114"/>
    </row>
    <row r="220" spans="1:11" ht="13.2" x14ac:dyDescent="0.25">
      <c r="A220" s="16"/>
      <c r="B220" s="16"/>
      <c r="C220" s="16"/>
      <c r="D220" s="19"/>
      <c r="E220" s="19"/>
      <c r="F220" s="16"/>
      <c r="G220" s="16"/>
      <c r="H220" s="16"/>
      <c r="I220" s="17"/>
      <c r="J220" s="95"/>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ht="13.2" x14ac:dyDescent="0.25">
      <c r="A4488" s="16"/>
      <c r="B4488" s="16"/>
      <c r="C4488" s="16"/>
      <c r="D4488" s="19"/>
      <c r="E4488" s="19"/>
      <c r="F4488" s="16"/>
      <c r="G4488" s="16"/>
      <c r="H4488" s="16"/>
      <c r="I4488" s="17"/>
      <c r="J4488" s="95"/>
      <c r="K4488" s="114"/>
    </row>
    <row r="4489" spans="1:11" ht="13.2" x14ac:dyDescent="0.25">
      <c r="A4489" s="16"/>
      <c r="B4489" s="16"/>
      <c r="C4489" s="16"/>
      <c r="D4489" s="19"/>
      <c r="E4489" s="19"/>
      <c r="F4489" s="16"/>
      <c r="G4489" s="16"/>
      <c r="H4489" s="16"/>
      <c r="I4489" s="17"/>
      <c r="J4489" s="95"/>
      <c r="K4489" s="114"/>
    </row>
    <row r="4490" spans="1:11" ht="13.2" x14ac:dyDescent="0.25">
      <c r="A4490" s="16"/>
      <c r="B4490" s="16"/>
      <c r="C4490" s="16"/>
      <c r="D4490" s="19"/>
      <c r="E4490" s="19"/>
      <c r="F4490" s="16"/>
      <c r="G4490" s="16"/>
      <c r="H4490" s="16"/>
      <c r="I4490" s="17"/>
      <c r="J4490" s="95"/>
      <c r="K4490" s="114"/>
    </row>
    <row r="4491" spans="1:11" ht="13.2" x14ac:dyDescent="0.25">
      <c r="A4491" s="16"/>
      <c r="B4491" s="16"/>
      <c r="C4491" s="16"/>
      <c r="D4491" s="19"/>
      <c r="E4491" s="19"/>
      <c r="F4491" s="16"/>
      <c r="G4491" s="16"/>
      <c r="H4491" s="16"/>
      <c r="I4491" s="17"/>
      <c r="J4491" s="95"/>
      <c r="K4491" s="114"/>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row r="5002" spans="1:10" x14ac:dyDescent="0.2">
      <c r="A5002" s="16"/>
      <c r="B5002" s="16"/>
      <c r="C5002" s="16"/>
      <c r="D5002" s="19"/>
      <c r="E5002" s="19"/>
      <c r="F5002" s="16"/>
      <c r="G5002" s="16"/>
      <c r="H5002" s="16"/>
      <c r="I5002" s="17"/>
      <c r="J5002" s="95"/>
    </row>
    <row r="5003" spans="1:10" x14ac:dyDescent="0.2">
      <c r="A5003" s="16"/>
      <c r="B5003" s="16"/>
      <c r="C5003" s="16"/>
      <c r="D5003" s="19"/>
      <c r="E5003" s="19"/>
      <c r="F5003" s="16"/>
      <c r="G5003" s="16"/>
      <c r="H5003" s="16"/>
      <c r="I5003" s="17"/>
      <c r="J5003" s="95"/>
    </row>
    <row r="5004" spans="1:10" x14ac:dyDescent="0.2">
      <c r="A5004" s="16"/>
      <c r="B5004" s="16"/>
      <c r="C5004" s="16"/>
      <c r="D5004" s="19"/>
      <c r="E5004" s="19"/>
      <c r="F5004" s="16"/>
      <c r="G5004" s="16"/>
      <c r="H5004" s="16"/>
      <c r="I5004" s="17"/>
      <c r="J5004" s="95"/>
    </row>
    <row r="5005" spans="1:10" x14ac:dyDescent="0.2">
      <c r="A5005" s="16"/>
      <c r="B5005" s="16"/>
      <c r="C5005" s="16"/>
      <c r="D5005" s="19"/>
      <c r="E5005" s="19"/>
      <c r="F5005" s="16"/>
      <c r="G5005" s="16"/>
      <c r="H5005" s="16"/>
      <c r="I5005" s="17"/>
      <c r="J5005" s="95"/>
    </row>
  </sheetData>
  <sheetCalcPr fullCalcOnLoad="1"/>
  <dataConsolidate/>
  <mergeCells count="5">
    <mergeCell ref="A100:H100"/>
    <mergeCell ref="I101:J101"/>
    <mergeCell ref="I100:J100"/>
    <mergeCell ref="A101:H101"/>
    <mergeCell ref="A105:J105"/>
  </mergeCells>
  <conditionalFormatting sqref="A107:J5005">
    <cfRule type="expression" dxfId="318" priority="294" stopIfTrue="1">
      <formula>$A107&lt;&gt;""</formula>
    </cfRule>
  </conditionalFormatting>
  <conditionalFormatting sqref="F1369:H1369 F1259:G1259 F1261:H1265">
    <cfRule type="expression" dxfId="317" priority="293" stopIfTrue="1">
      <formula>$A1259&lt;&gt;""</formula>
    </cfRule>
  </conditionalFormatting>
  <conditionalFormatting sqref="B4352:C4354">
    <cfRule type="expression" dxfId="316" priority="292" stopIfTrue="1">
      <formula>$A4352&lt;&gt;""</formula>
    </cfRule>
  </conditionalFormatting>
  <conditionalFormatting sqref="F4352:H4354 J4352:J4354">
    <cfRule type="expression" dxfId="315" priority="291" stopIfTrue="1">
      <formula>$A4352&lt;&gt;""</formula>
    </cfRule>
  </conditionalFormatting>
  <conditionalFormatting sqref="A4352:A4354">
    <cfRule type="expression" dxfId="314" priority="290" stopIfTrue="1">
      <formula>$A4352&lt;&gt;""</formula>
    </cfRule>
  </conditionalFormatting>
  <conditionalFormatting sqref="D1661:E4379">
    <cfRule type="expression" dxfId="313" priority="289" stopIfTrue="1">
      <formula>$A1661&lt;&gt;""</formula>
    </cfRule>
  </conditionalFormatting>
  <conditionalFormatting sqref="D4352:E4354">
    <cfRule type="expression" dxfId="312" priority="288" stopIfTrue="1">
      <formula>$A4352&lt;&gt;""</formula>
    </cfRule>
  </conditionalFormatting>
  <conditionalFormatting sqref="I4352:I4354">
    <cfRule type="expression" dxfId="311" priority="287" stopIfTrue="1">
      <formula>$A4352&lt;&gt;""</formula>
    </cfRule>
  </conditionalFormatting>
  <conditionalFormatting sqref="F1055:H1057 B1163:C1165 F1163:J1165 J1142:J1162 A1055:C1057 A1060:C1061 F1060:H1061">
    <cfRule type="expression" dxfId="310" priority="286" stopIfTrue="1">
      <formula>$A1055&lt;&gt;""</formula>
    </cfRule>
  </conditionalFormatting>
  <conditionalFormatting sqref="B1136:C1136">
    <cfRule type="expression" dxfId="309" priority="285" stopIfTrue="1">
      <formula>$A1136&lt;&gt;""</formula>
    </cfRule>
  </conditionalFormatting>
  <conditionalFormatting sqref="F1136:H1136">
    <cfRule type="expression" dxfId="308" priority="284" stopIfTrue="1">
      <formula>$A1136&lt;&gt;""</formula>
    </cfRule>
  </conditionalFormatting>
  <conditionalFormatting sqref="I1167:J1167">
    <cfRule type="expression" dxfId="307" priority="281" stopIfTrue="1">
      <formula>$A1167&lt;&gt;""</formula>
    </cfRule>
  </conditionalFormatting>
  <conditionalFormatting sqref="H233">
    <cfRule type="expression" dxfId="306" priority="278" stopIfTrue="1">
      <formula>$A233&lt;&gt;""</formula>
    </cfRule>
  </conditionalFormatting>
  <conditionalFormatting sqref="F1167:H1167">
    <cfRule type="expression" dxfId="305" priority="277" stopIfTrue="1">
      <formula>$A1167&lt;&gt;""</formula>
    </cfRule>
  </conditionalFormatting>
  <conditionalFormatting sqref="D1138:E1141">
    <cfRule type="expression" dxfId="304" priority="276" stopIfTrue="1">
      <formula>$A1138&lt;&gt;""</formula>
    </cfRule>
  </conditionalFormatting>
  <conditionalFormatting sqref="H1138:H1141">
    <cfRule type="expression" dxfId="303" priority="275" stopIfTrue="1">
      <formula>$A1138&lt;&gt;""</formula>
    </cfRule>
  </conditionalFormatting>
  <conditionalFormatting sqref="F1138:G1141">
    <cfRule type="expression" dxfId="302" priority="274" stopIfTrue="1">
      <formula>$A1138&lt;&gt;""</formula>
    </cfRule>
  </conditionalFormatting>
  <conditionalFormatting sqref="B1138:C1141">
    <cfRule type="expression" dxfId="301" priority="273" stopIfTrue="1">
      <formula>$A1138&lt;&gt;""</formula>
    </cfRule>
  </conditionalFormatting>
  <conditionalFormatting sqref="D1308:E1311 D1321:E1331 D1314:E1319">
    <cfRule type="expression" dxfId="300" priority="272" stopIfTrue="1">
      <formula>$A1308&lt;&gt;""</formula>
    </cfRule>
  </conditionalFormatting>
  <conditionalFormatting sqref="H1308:H1311 H1321:H1331 H1314:H1319">
    <cfRule type="expression" dxfId="299" priority="271" stopIfTrue="1">
      <formula>$A1308&lt;&gt;""</formula>
    </cfRule>
  </conditionalFormatting>
  <conditionalFormatting sqref="F1308:G1311 F1321:G1331 F1314:G1319">
    <cfRule type="expression" dxfId="298" priority="270" stopIfTrue="1">
      <formula>$A1308&lt;&gt;""</formula>
    </cfRule>
  </conditionalFormatting>
  <conditionalFormatting sqref="B1308:C1311 B1321:C1331 B1314:C1319">
    <cfRule type="expression" dxfId="297" priority="269" stopIfTrue="1">
      <formula>$A1308&lt;&gt;""</formula>
    </cfRule>
  </conditionalFormatting>
  <conditionalFormatting sqref="D1168:E1168">
    <cfRule type="expression" dxfId="296" priority="268" stopIfTrue="1">
      <formula>$A1168&lt;&gt;""</formula>
    </cfRule>
  </conditionalFormatting>
  <conditionalFormatting sqref="F1168:H1168">
    <cfRule type="expression" dxfId="295" priority="267" stopIfTrue="1">
      <formula>$A1168&lt;&gt;""</formula>
    </cfRule>
  </conditionalFormatting>
  <conditionalFormatting sqref="B1168:C1168">
    <cfRule type="expression" dxfId="294" priority="266" stopIfTrue="1">
      <formula>$A1168&lt;&gt;""</formula>
    </cfRule>
  </conditionalFormatting>
  <conditionalFormatting sqref="B416:I425">
    <cfRule type="expression" dxfId="293" priority="265" stopIfTrue="1">
      <formula>$A416&lt;&gt;""</formula>
    </cfRule>
  </conditionalFormatting>
  <conditionalFormatting sqref="B247:I247 B248:E252">
    <cfRule type="expression" dxfId="292" priority="264" stopIfTrue="1">
      <formula>$A247&lt;&gt;""</formula>
    </cfRule>
  </conditionalFormatting>
  <conditionalFormatting sqref="F1370:G1372">
    <cfRule type="expression" dxfId="291" priority="261" stopIfTrue="1">
      <formula>$A1370&lt;&gt;""</formula>
    </cfRule>
  </conditionalFormatting>
  <conditionalFormatting sqref="D1370:E1372">
    <cfRule type="expression" dxfId="290" priority="263" stopIfTrue="1">
      <formula>$A1370&lt;&gt;""</formula>
    </cfRule>
  </conditionalFormatting>
  <conditionalFormatting sqref="H1370:H1372">
    <cfRule type="expression" dxfId="289" priority="262" stopIfTrue="1">
      <formula>$A1370&lt;&gt;""</formula>
    </cfRule>
  </conditionalFormatting>
  <conditionalFormatting sqref="B650:I650">
    <cfRule type="expression" dxfId="288" priority="260" stopIfTrue="1">
      <formula>$A650&lt;&gt;""</formula>
    </cfRule>
  </conditionalFormatting>
  <conditionalFormatting sqref="I1459:I1463">
    <cfRule type="expression" dxfId="287" priority="259" stopIfTrue="1">
      <formula>$A1459&lt;&gt;""</formula>
    </cfRule>
  </conditionalFormatting>
  <conditionalFormatting sqref="D1459:E1463">
    <cfRule type="expression" dxfId="286" priority="258" stopIfTrue="1">
      <formula>$A1459&lt;&gt;""</formula>
    </cfRule>
  </conditionalFormatting>
  <conditionalFormatting sqref="H1459:H1463">
    <cfRule type="expression" dxfId="285" priority="257" stopIfTrue="1">
      <formula>$A1459&lt;&gt;""</formula>
    </cfRule>
  </conditionalFormatting>
  <conditionalFormatting sqref="F1459:G1463">
    <cfRule type="expression" dxfId="284" priority="256" stopIfTrue="1">
      <formula>$A1459&lt;&gt;""</formula>
    </cfRule>
  </conditionalFormatting>
  <conditionalFormatting sqref="B1459:C1463">
    <cfRule type="expression" dxfId="283" priority="255" stopIfTrue="1">
      <formula>$A1459&lt;&gt;""</formula>
    </cfRule>
  </conditionalFormatting>
  <conditionalFormatting sqref="F174:I177 I178:I179 F178:G179">
    <cfRule type="expression" dxfId="282" priority="254" stopIfTrue="1">
      <formula>$A174&lt;&gt;""</formula>
    </cfRule>
  </conditionalFormatting>
  <conditionalFormatting sqref="H248:I251">
    <cfRule type="expression" dxfId="281" priority="253" stopIfTrue="1">
      <formula>$A248&lt;&gt;""</formula>
    </cfRule>
  </conditionalFormatting>
  <conditionalFormatting sqref="F248:G251">
    <cfRule type="expression" dxfId="280" priority="252" stopIfTrue="1">
      <formula>$A248&lt;&gt;""</formula>
    </cfRule>
  </conditionalFormatting>
  <conditionalFormatting sqref="H178:H179">
    <cfRule type="expression" dxfId="279" priority="251" stopIfTrue="1">
      <formula>$A178&lt;&gt;""</formula>
    </cfRule>
  </conditionalFormatting>
  <conditionalFormatting sqref="I195:I232 B195:E232 B180:I194">
    <cfRule type="expression" dxfId="278" priority="250" stopIfTrue="1">
      <formula>$A180&lt;&gt;""</formula>
    </cfRule>
  </conditionalFormatting>
  <conditionalFormatting sqref="I1144:I1145">
    <cfRule type="expression" dxfId="277" priority="249" stopIfTrue="1">
      <formula>$A1144&lt;&gt;""</formula>
    </cfRule>
  </conditionalFormatting>
  <conditionalFormatting sqref="B1173:H1173">
    <cfRule type="expression" dxfId="276" priority="248" stopIfTrue="1">
      <formula>$A1173&lt;&gt;""</formula>
    </cfRule>
  </conditionalFormatting>
  <conditionalFormatting sqref="D1144:E1145">
    <cfRule type="expression" dxfId="275" priority="247" stopIfTrue="1">
      <formula>$A1144&lt;&gt;""</formula>
    </cfRule>
  </conditionalFormatting>
  <conditionalFormatting sqref="B1144:C1145">
    <cfRule type="expression" dxfId="274" priority="246" stopIfTrue="1">
      <formula>$A1144&lt;&gt;""</formula>
    </cfRule>
  </conditionalFormatting>
  <conditionalFormatting sqref="H1144:H1145">
    <cfRule type="expression" dxfId="273" priority="245" stopIfTrue="1">
      <formula>$A1144&lt;&gt;""</formula>
    </cfRule>
  </conditionalFormatting>
  <conditionalFormatting sqref="F1144:G1145">
    <cfRule type="expression" dxfId="272" priority="244" stopIfTrue="1">
      <formula>$A1144&lt;&gt;""</formula>
    </cfRule>
  </conditionalFormatting>
  <conditionalFormatting sqref="D1375:E1376 I1375:I1381">
    <cfRule type="expression" dxfId="271" priority="239" stopIfTrue="1">
      <formula>$A1375&lt;&gt;""</formula>
    </cfRule>
  </conditionalFormatting>
  <conditionalFormatting sqref="D1146:E1146 I1146:I1153 D1149:E1149">
    <cfRule type="expression" dxfId="270" priority="243" stopIfTrue="1">
      <formula>$A1146&lt;&gt;""</formula>
    </cfRule>
  </conditionalFormatting>
  <conditionalFormatting sqref="H1375:H1381">
    <cfRule type="expression" dxfId="269" priority="238" stopIfTrue="1">
      <formula>$A1375&lt;&gt;""</formula>
    </cfRule>
  </conditionalFormatting>
  <conditionalFormatting sqref="H1146 H1149">
    <cfRule type="expression" dxfId="268" priority="242" stopIfTrue="1">
      <formula>$A1146&lt;&gt;""</formula>
    </cfRule>
  </conditionalFormatting>
  <conditionalFormatting sqref="F1146:G1146 F1149:G1149">
    <cfRule type="expression" dxfId="267" priority="241" stopIfTrue="1">
      <formula>$A1146&lt;&gt;""</formula>
    </cfRule>
  </conditionalFormatting>
  <conditionalFormatting sqref="B1146:C1146 B1149:C1149">
    <cfRule type="expression" dxfId="266" priority="240" stopIfTrue="1">
      <formula>$A1146&lt;&gt;""</formula>
    </cfRule>
  </conditionalFormatting>
  <conditionalFormatting sqref="B1375:C1376">
    <cfRule type="expression" dxfId="265" priority="237" stopIfTrue="1">
      <formula>$A1375&lt;&gt;""</formula>
    </cfRule>
  </conditionalFormatting>
  <conditionalFormatting sqref="F1375:G1381">
    <cfRule type="expression" dxfId="264" priority="236" stopIfTrue="1">
      <formula>$A1375&lt;&gt;""</formula>
    </cfRule>
  </conditionalFormatting>
  <conditionalFormatting sqref="B1058:H1058">
    <cfRule type="expression" dxfId="263" priority="235" stopIfTrue="1">
      <formula>$A1058&lt;&gt;""</formula>
    </cfRule>
  </conditionalFormatting>
  <conditionalFormatting sqref="B1174:H1174 B1177:H1181">
    <cfRule type="expression" dxfId="262" priority="234" stopIfTrue="1">
      <formula>$A1174&lt;&gt;""</formula>
    </cfRule>
  </conditionalFormatting>
  <conditionalFormatting sqref="F481:H482 H480">
    <cfRule type="expression" dxfId="261" priority="233" stopIfTrue="1">
      <formula>$A480&lt;&gt;""</formula>
    </cfRule>
  </conditionalFormatting>
  <conditionalFormatting sqref="D480:E482">
    <cfRule type="expression" dxfId="260" priority="232" stopIfTrue="1">
      <formula>$A480&lt;&gt;""</formula>
    </cfRule>
  </conditionalFormatting>
  <conditionalFormatting sqref="B480:C482">
    <cfRule type="expression" dxfId="259" priority="231" stopIfTrue="1">
      <formula>$A480&lt;&gt;""</formula>
    </cfRule>
  </conditionalFormatting>
  <conditionalFormatting sqref="D1458:E1458">
    <cfRule type="expression" dxfId="258" priority="230" stopIfTrue="1">
      <formula>$A1458&lt;&gt;""</formula>
    </cfRule>
  </conditionalFormatting>
  <conditionalFormatting sqref="H1458">
    <cfRule type="expression" dxfId="257" priority="229" stopIfTrue="1">
      <formula>$A1458&lt;&gt;""</formula>
    </cfRule>
  </conditionalFormatting>
  <conditionalFormatting sqref="F1458:G1458">
    <cfRule type="expression" dxfId="256" priority="228" stopIfTrue="1">
      <formula>$A1458&lt;&gt;""</formula>
    </cfRule>
  </conditionalFormatting>
  <conditionalFormatting sqref="B1458:C1458">
    <cfRule type="expression" dxfId="255" priority="227" stopIfTrue="1">
      <formula>$A1458&lt;&gt;""</formula>
    </cfRule>
  </conditionalFormatting>
  <conditionalFormatting sqref="B462:H463">
    <cfRule type="expression" dxfId="254" priority="226" stopIfTrue="1">
      <formula>$A462&lt;&gt;""</formula>
    </cfRule>
  </conditionalFormatting>
  <conditionalFormatting sqref="D1170:E1170 D1172:E1172">
    <cfRule type="expression" dxfId="253" priority="225" stopIfTrue="1">
      <formula>$A1170&lt;&gt;""</formula>
    </cfRule>
  </conditionalFormatting>
  <conditionalFormatting sqref="B1170:C1170 F1170:I1170 F1172:I1172 B1172:C1172">
    <cfRule type="expression" dxfId="252" priority="224" stopIfTrue="1">
      <formula>$A1170&lt;&gt;""</formula>
    </cfRule>
  </conditionalFormatting>
  <conditionalFormatting sqref="B1087:H1087">
    <cfRule type="expression" dxfId="251" priority="223" stopIfTrue="1">
      <formula>$A1087&lt;&gt;""</formula>
    </cfRule>
  </conditionalFormatting>
  <conditionalFormatting sqref="I1059">
    <cfRule type="expression" dxfId="250" priority="222" stopIfTrue="1">
      <formula>$A1059&lt;&gt;""</formula>
    </cfRule>
  </conditionalFormatting>
  <conditionalFormatting sqref="B1059:H1059">
    <cfRule type="expression" dxfId="249" priority="221" stopIfTrue="1">
      <formula>$A1059&lt;&gt;""</formula>
    </cfRule>
  </conditionalFormatting>
  <conditionalFormatting sqref="I1295:I1302 I1305:I1306">
    <cfRule type="expression" dxfId="248" priority="220" stopIfTrue="1">
      <formula>$A1295&lt;&gt;""</formula>
    </cfRule>
  </conditionalFormatting>
  <conditionalFormatting sqref="F1305:G1306 F1298:G1302">
    <cfRule type="expression" dxfId="247" priority="219" stopIfTrue="1">
      <formula>$A1298&lt;&gt;""</formula>
    </cfRule>
  </conditionalFormatting>
  <conditionalFormatting sqref="B1295:E1295">
    <cfRule type="expression" dxfId="246" priority="218" stopIfTrue="1">
      <formula>$A1295&lt;&gt;""</formula>
    </cfRule>
  </conditionalFormatting>
  <conditionalFormatting sqref="F1295:H1295 H1305:H1306 H1298:H1302">
    <cfRule type="expression" dxfId="245" priority="217" stopIfTrue="1">
      <formula>$A1295&lt;&gt;""</formula>
    </cfRule>
  </conditionalFormatting>
  <conditionalFormatting sqref="D1298:E1302 D1305:E1306">
    <cfRule type="expression" dxfId="244" priority="216" stopIfTrue="1">
      <formula>$A1298&lt;&gt;""</formula>
    </cfRule>
  </conditionalFormatting>
  <conditionalFormatting sqref="B1298:C1302 B1305:C1306">
    <cfRule type="expression" dxfId="243" priority="215" stopIfTrue="1">
      <formula>$A1298&lt;&gt;""</formula>
    </cfRule>
  </conditionalFormatting>
  <conditionalFormatting sqref="D1366:E1366 I1366:I1368">
    <cfRule type="expression" dxfId="242" priority="214" stopIfTrue="1">
      <formula>$A1366&lt;&gt;""</formula>
    </cfRule>
  </conditionalFormatting>
  <conditionalFormatting sqref="H1366">
    <cfRule type="expression" dxfId="241" priority="213" stopIfTrue="1">
      <formula>$A1366&lt;&gt;""</formula>
    </cfRule>
  </conditionalFormatting>
  <conditionalFormatting sqref="B1366:C1366">
    <cfRule type="expression" dxfId="240" priority="212" stopIfTrue="1">
      <formula>$A1366&lt;&gt;""</formula>
    </cfRule>
  </conditionalFormatting>
  <conditionalFormatting sqref="F1366:G1366">
    <cfRule type="expression" dxfId="239" priority="211" stopIfTrue="1">
      <formula>$A1366&lt;&gt;""</formula>
    </cfRule>
  </conditionalFormatting>
  <conditionalFormatting sqref="B1171:I1171">
    <cfRule type="expression" dxfId="238" priority="210" stopIfTrue="1">
      <formula>$A1171&lt;&gt;""</formula>
    </cfRule>
  </conditionalFormatting>
  <conditionalFormatting sqref="I1166">
    <cfRule type="expression" dxfId="237" priority="209" stopIfTrue="1">
      <formula>$A1166&lt;&gt;""</formula>
    </cfRule>
  </conditionalFormatting>
  <conditionalFormatting sqref="D1166:E1166">
    <cfRule type="expression" dxfId="236" priority="208" stopIfTrue="1">
      <formula>$A1166&lt;&gt;""</formula>
    </cfRule>
  </conditionalFormatting>
  <conditionalFormatting sqref="F1166:H1166">
    <cfRule type="expression" dxfId="235" priority="207" stopIfTrue="1">
      <formula>$A1166&lt;&gt;""</formula>
    </cfRule>
  </conditionalFormatting>
  <conditionalFormatting sqref="B1166:C1166">
    <cfRule type="expression" dxfId="234" priority="206" stopIfTrue="1">
      <formula>$A1166&lt;&gt;""</formula>
    </cfRule>
  </conditionalFormatting>
  <conditionalFormatting sqref="I1411">
    <cfRule type="expression" dxfId="233" priority="205" stopIfTrue="1">
      <formula>$A1411&lt;&gt;""</formula>
    </cfRule>
  </conditionalFormatting>
  <conditionalFormatting sqref="F1411:H1411">
    <cfRule type="expression" dxfId="232" priority="204" stopIfTrue="1">
      <formula>$A1411&lt;&gt;""</formula>
    </cfRule>
  </conditionalFormatting>
  <conditionalFormatting sqref="D1411:E1411">
    <cfRule type="expression" dxfId="231" priority="203" stopIfTrue="1">
      <formula>$A1411&lt;&gt;""</formula>
    </cfRule>
  </conditionalFormatting>
  <conditionalFormatting sqref="B1411:C1411">
    <cfRule type="expression" dxfId="230" priority="202" stopIfTrue="1">
      <formula>$A1411&lt;&gt;""</formula>
    </cfRule>
  </conditionalFormatting>
  <conditionalFormatting sqref="I1415:I1416 B1415:E1416">
    <cfRule type="expression" dxfId="229" priority="201" stopIfTrue="1">
      <formula>$A1415&lt;&gt;""</formula>
    </cfRule>
  </conditionalFormatting>
  <conditionalFormatting sqref="F1415:H1416">
    <cfRule type="expression" dxfId="228" priority="200" stopIfTrue="1">
      <formula>$A1415&lt;&gt;""</formula>
    </cfRule>
  </conditionalFormatting>
  <conditionalFormatting sqref="I1169">
    <cfRule type="expression" dxfId="227" priority="199" stopIfTrue="1">
      <formula>$A1169&lt;&gt;""</formula>
    </cfRule>
  </conditionalFormatting>
  <conditionalFormatting sqref="B1169:H1169">
    <cfRule type="expression" dxfId="226" priority="198" stopIfTrue="1">
      <formula>$A1169&lt;&gt;""</formula>
    </cfRule>
  </conditionalFormatting>
  <conditionalFormatting sqref="H494 B483:H488">
    <cfRule type="expression" dxfId="225" priority="197" stopIfTrue="1">
      <formula>$A483&lt;&gt;""</formula>
    </cfRule>
  </conditionalFormatting>
  <conditionalFormatting sqref="H1259">
    <cfRule type="expression" dxfId="224" priority="196" stopIfTrue="1">
      <formula>$A1259&lt;&gt;""</formula>
    </cfRule>
  </conditionalFormatting>
  <conditionalFormatting sqref="F1119:G1119">
    <cfRule type="expression" dxfId="223" priority="195" stopIfTrue="1">
      <formula>$A1119&lt;&gt;""</formula>
    </cfRule>
  </conditionalFormatting>
  <conditionalFormatting sqref="D1119:E1119">
    <cfRule type="expression" dxfId="222" priority="194" stopIfTrue="1">
      <formula>$A1119&lt;&gt;""</formula>
    </cfRule>
  </conditionalFormatting>
  <conditionalFormatting sqref="B1119:C1119">
    <cfRule type="expression" dxfId="221" priority="193" stopIfTrue="1">
      <formula>$A1119&lt;&gt;""</formula>
    </cfRule>
  </conditionalFormatting>
  <conditionalFormatting sqref="D1377:E1381">
    <cfRule type="expression" dxfId="220" priority="192" stopIfTrue="1">
      <formula>$A1377&lt;&gt;""</formula>
    </cfRule>
  </conditionalFormatting>
  <conditionalFormatting sqref="B1377:C1381">
    <cfRule type="expression" dxfId="219" priority="191" stopIfTrue="1">
      <formula>$A1377&lt;&gt;""</formula>
    </cfRule>
  </conditionalFormatting>
  <conditionalFormatting sqref="H1150:H1153">
    <cfRule type="expression" dxfId="218" priority="190" stopIfTrue="1">
      <formula>$A1150&lt;&gt;""</formula>
    </cfRule>
  </conditionalFormatting>
  <conditionalFormatting sqref="D1150:E1153">
    <cfRule type="expression" dxfId="217" priority="189" stopIfTrue="1">
      <formula>$A1150&lt;&gt;""</formula>
    </cfRule>
  </conditionalFormatting>
  <conditionalFormatting sqref="F1150:G1153">
    <cfRule type="expression" dxfId="216" priority="188" stopIfTrue="1">
      <formula>$A1150&lt;&gt;""</formula>
    </cfRule>
  </conditionalFormatting>
  <conditionalFormatting sqref="B1150:C1153">
    <cfRule type="expression" dxfId="215" priority="187" stopIfTrue="1">
      <formula>$A1150&lt;&gt;""</formula>
    </cfRule>
  </conditionalFormatting>
  <conditionalFormatting sqref="D1137:E1137">
    <cfRule type="expression" dxfId="214" priority="186" stopIfTrue="1">
      <formula>$A1137&lt;&gt;""</formula>
    </cfRule>
  </conditionalFormatting>
  <conditionalFormatting sqref="H1137">
    <cfRule type="expression" dxfId="213" priority="185" stopIfTrue="1">
      <formula>$A1137&lt;&gt;""</formula>
    </cfRule>
  </conditionalFormatting>
  <conditionalFormatting sqref="F1137:G1137">
    <cfRule type="expression" dxfId="212" priority="184" stopIfTrue="1">
      <formula>$A1137&lt;&gt;""</formula>
    </cfRule>
  </conditionalFormatting>
  <conditionalFormatting sqref="B1137:C1137">
    <cfRule type="expression" dxfId="211" priority="183" stopIfTrue="1">
      <formula>$A1137&lt;&gt;""</formula>
    </cfRule>
  </conditionalFormatting>
  <conditionalFormatting sqref="I1365">
    <cfRule type="expression" dxfId="210" priority="182" stopIfTrue="1">
      <formula>$A1365&lt;&gt;""</formula>
    </cfRule>
  </conditionalFormatting>
  <conditionalFormatting sqref="D1365:E1365">
    <cfRule type="expression" dxfId="209" priority="181" stopIfTrue="1">
      <formula>$A1365&lt;&gt;""</formula>
    </cfRule>
  </conditionalFormatting>
  <conditionalFormatting sqref="H1365">
    <cfRule type="expression" dxfId="208" priority="180" stopIfTrue="1">
      <formula>$A1365&lt;&gt;""</formula>
    </cfRule>
  </conditionalFormatting>
  <conditionalFormatting sqref="F1365:G1365">
    <cfRule type="expression" dxfId="207" priority="179" stopIfTrue="1">
      <formula>$A1365&lt;&gt;""</formula>
    </cfRule>
  </conditionalFormatting>
  <conditionalFormatting sqref="B1365:C1365">
    <cfRule type="expression" dxfId="206" priority="178" stopIfTrue="1">
      <formula>$A1365&lt;&gt;""</formula>
    </cfRule>
  </conditionalFormatting>
  <conditionalFormatting sqref="B494:G494 B495:E501">
    <cfRule type="expression" dxfId="205" priority="177" stopIfTrue="1">
      <formula>$A494&lt;&gt;""</formula>
    </cfRule>
  </conditionalFormatting>
  <conditionalFormatting sqref="I489:I493 B489:E493">
    <cfRule type="expression" dxfId="204" priority="176" stopIfTrue="1">
      <formula>$A489&lt;&gt;""</formula>
    </cfRule>
  </conditionalFormatting>
  <conditionalFormatting sqref="H492:H493 F489:H491">
    <cfRule type="expression" dxfId="203" priority="175" stopIfTrue="1">
      <formula>$A489&lt;&gt;""</formula>
    </cfRule>
  </conditionalFormatting>
  <conditionalFormatting sqref="D1143:E1143 I1143">
    <cfRule type="expression" dxfId="202" priority="174" stopIfTrue="1">
      <formula>$A1143&lt;&gt;""</formula>
    </cfRule>
  </conditionalFormatting>
  <conditionalFormatting sqref="H1143">
    <cfRule type="expression" dxfId="201" priority="173" stopIfTrue="1">
      <formula>$A1143&lt;&gt;""</formula>
    </cfRule>
  </conditionalFormatting>
  <conditionalFormatting sqref="F1143:G1143">
    <cfRule type="expression" dxfId="200" priority="172" stopIfTrue="1">
      <formula>$A1143&lt;&gt;""</formula>
    </cfRule>
  </conditionalFormatting>
  <conditionalFormatting sqref="B1143:C1143">
    <cfRule type="expression" dxfId="199" priority="171" stopIfTrue="1">
      <formula>$A1143&lt;&gt;""</formula>
    </cfRule>
  </conditionalFormatting>
  <conditionalFormatting sqref="D1374:E1374 I1374">
    <cfRule type="expression" dxfId="198" priority="170" stopIfTrue="1">
      <formula>$A1374&lt;&gt;""</formula>
    </cfRule>
  </conditionalFormatting>
  <conditionalFormatting sqref="H1374">
    <cfRule type="expression" dxfId="197" priority="169" stopIfTrue="1">
      <formula>$A1374&lt;&gt;""</formula>
    </cfRule>
  </conditionalFormatting>
  <conditionalFormatting sqref="F1374:G1374">
    <cfRule type="expression" dxfId="196" priority="168" stopIfTrue="1">
      <formula>$A1374&lt;&gt;""</formula>
    </cfRule>
  </conditionalFormatting>
  <conditionalFormatting sqref="B1374:C1374">
    <cfRule type="expression" dxfId="195" priority="167" stopIfTrue="1">
      <formula>$A1374&lt;&gt;""</formula>
    </cfRule>
  </conditionalFormatting>
  <conditionalFormatting sqref="I1303:I1304">
    <cfRule type="expression" dxfId="194" priority="166" stopIfTrue="1">
      <formula>$A1303&lt;&gt;""</formula>
    </cfRule>
  </conditionalFormatting>
  <conditionalFormatting sqref="D1303:E1304">
    <cfRule type="expression" dxfId="193" priority="165" stopIfTrue="1">
      <formula>$A1303&lt;&gt;""</formula>
    </cfRule>
  </conditionalFormatting>
  <conditionalFormatting sqref="H1303:H1304">
    <cfRule type="expression" dxfId="192" priority="164" stopIfTrue="1">
      <formula>$A1303&lt;&gt;""</formula>
    </cfRule>
  </conditionalFormatting>
  <conditionalFormatting sqref="F1303:G1304">
    <cfRule type="expression" dxfId="191" priority="163" stopIfTrue="1">
      <formula>$A1303&lt;&gt;""</formula>
    </cfRule>
  </conditionalFormatting>
  <conditionalFormatting sqref="B1303:C1304">
    <cfRule type="expression" dxfId="190" priority="162" stopIfTrue="1">
      <formula>$A1303&lt;&gt;""</formula>
    </cfRule>
  </conditionalFormatting>
  <conditionalFormatting sqref="I1417">
    <cfRule type="expression" dxfId="189" priority="161" stopIfTrue="1">
      <formula>$A1417&lt;&gt;""</formula>
    </cfRule>
  </conditionalFormatting>
  <conditionalFormatting sqref="D1417:E1417">
    <cfRule type="expression" dxfId="188" priority="160" stopIfTrue="1">
      <formula>$A1417&lt;&gt;""</formula>
    </cfRule>
  </conditionalFormatting>
  <conditionalFormatting sqref="H1417">
    <cfRule type="expression" dxfId="187" priority="159" stopIfTrue="1">
      <formula>$A1417&lt;&gt;""</formula>
    </cfRule>
  </conditionalFormatting>
  <conditionalFormatting sqref="F1417:G1417">
    <cfRule type="expression" dxfId="186" priority="158" stopIfTrue="1">
      <formula>$A1417&lt;&gt;""</formula>
    </cfRule>
  </conditionalFormatting>
  <conditionalFormatting sqref="B1417:C1417">
    <cfRule type="expression" dxfId="185" priority="157" stopIfTrue="1">
      <formula>$A1417&lt;&gt;""</formula>
    </cfRule>
  </conditionalFormatting>
  <conditionalFormatting sqref="B1182:H1198">
    <cfRule type="expression" dxfId="184" priority="156" stopIfTrue="1">
      <formula>$A1182&lt;&gt;""</formula>
    </cfRule>
  </conditionalFormatting>
  <conditionalFormatting sqref="B1276:I1276 I1277:I1293">
    <cfRule type="expression" dxfId="183" priority="155" stopIfTrue="1">
      <formula>$A1276&lt;&gt;""</formula>
    </cfRule>
  </conditionalFormatting>
  <conditionalFormatting sqref="F252:I252">
    <cfRule type="expression" dxfId="182" priority="154" stopIfTrue="1">
      <formula>$A252&lt;&gt;""</formula>
    </cfRule>
  </conditionalFormatting>
  <conditionalFormatting sqref="F495:H501">
    <cfRule type="expression" dxfId="181" priority="153" stopIfTrue="1">
      <formula>$A495&lt;&gt;""</formula>
    </cfRule>
  </conditionalFormatting>
  <conditionalFormatting sqref="B1277:H1279 H1280:H1293 B1280:E1293">
    <cfRule type="expression" dxfId="180" priority="152" stopIfTrue="1">
      <formula>$A1277&lt;&gt;""</formula>
    </cfRule>
  </conditionalFormatting>
  <conditionalFormatting sqref="B1142:I1142">
    <cfRule type="expression" dxfId="179" priority="151" stopIfTrue="1">
      <formula>$A1142&lt;&gt;""</formula>
    </cfRule>
  </conditionalFormatting>
  <conditionalFormatting sqref="B1373:I1373">
    <cfRule type="expression" dxfId="178" priority="150" stopIfTrue="1">
      <formula>$A1373&lt;&gt;""</formula>
    </cfRule>
  </conditionalFormatting>
  <conditionalFormatting sqref="I253">
    <cfRule type="expression" dxfId="177" priority="149" stopIfTrue="1">
      <formula>$A253&lt;&gt;""</formula>
    </cfRule>
  </conditionalFormatting>
  <conditionalFormatting sqref="F479:G479">
    <cfRule type="expression" dxfId="176" priority="148" stopIfTrue="1">
      <formula>$A479&lt;&gt;""</formula>
    </cfRule>
  </conditionalFormatting>
  <conditionalFormatting sqref="H479">
    <cfRule type="expression" dxfId="175" priority="147" stopIfTrue="1">
      <formula>$A479&lt;&gt;""</formula>
    </cfRule>
  </conditionalFormatting>
  <conditionalFormatting sqref="D479:E479">
    <cfRule type="expression" dxfId="174" priority="146" stopIfTrue="1">
      <formula>$A479&lt;&gt;""</formula>
    </cfRule>
  </conditionalFormatting>
  <conditionalFormatting sqref="B479:C479">
    <cfRule type="expression" dxfId="173" priority="145" stopIfTrue="1">
      <formula>$A479&lt;&gt;""</formula>
    </cfRule>
  </conditionalFormatting>
  <conditionalFormatting sqref="I477:I478">
    <cfRule type="expression" dxfId="172" priority="144" stopIfTrue="1">
      <formula>$A477&lt;&gt;""</formula>
    </cfRule>
  </conditionalFormatting>
  <conditionalFormatting sqref="F477:H478">
    <cfRule type="expression" dxfId="171" priority="143" stopIfTrue="1">
      <formula>$A477&lt;&gt;""</formula>
    </cfRule>
  </conditionalFormatting>
  <conditionalFormatting sqref="D477:E478">
    <cfRule type="expression" dxfId="170" priority="142" stopIfTrue="1">
      <formula>$A477&lt;&gt;""</formula>
    </cfRule>
  </conditionalFormatting>
  <conditionalFormatting sqref="B477:C478">
    <cfRule type="expression" dxfId="169" priority="141" stopIfTrue="1">
      <formula>$A477&lt;&gt;""</formula>
    </cfRule>
  </conditionalFormatting>
  <conditionalFormatting sqref="F480:G480">
    <cfRule type="expression" dxfId="168" priority="140" stopIfTrue="1">
      <formula>$A480&lt;&gt;""</formula>
    </cfRule>
  </conditionalFormatting>
  <conditionalFormatting sqref="F195:G195">
    <cfRule type="expression" dxfId="167" priority="135" stopIfTrue="1">
      <formula>$A195&lt;&gt;""</formula>
    </cfRule>
  </conditionalFormatting>
  <conditionalFormatting sqref="I1115">
    <cfRule type="expression" dxfId="166" priority="139" stopIfTrue="1">
      <formula>$A1115&lt;&gt;""</formula>
    </cfRule>
  </conditionalFormatting>
  <conditionalFormatting sqref="D1115:E1115">
    <cfRule type="expression" dxfId="165" priority="138" stopIfTrue="1">
      <formula>$A1115&lt;&gt;""</formula>
    </cfRule>
  </conditionalFormatting>
  <conditionalFormatting sqref="B1115:C1115">
    <cfRule type="expression" dxfId="164" priority="137" stopIfTrue="1">
      <formula>$A1115&lt;&gt;""</formula>
    </cfRule>
  </conditionalFormatting>
  <conditionalFormatting sqref="H1115">
    <cfRule type="expression" dxfId="163" priority="136" stopIfTrue="1">
      <formula>$A1115&lt;&gt;""</formula>
    </cfRule>
  </conditionalFormatting>
  <conditionalFormatting sqref="H195">
    <cfRule type="expression" dxfId="162" priority="134" stopIfTrue="1">
      <formula>$A195&lt;&gt;""</formula>
    </cfRule>
  </conditionalFormatting>
  <conditionalFormatting sqref="F196:H199">
    <cfRule type="expression" dxfId="161" priority="133" stopIfTrue="1">
      <formula>$A196&lt;&gt;""</formula>
    </cfRule>
  </conditionalFormatting>
  <conditionalFormatting sqref="F1280:G1293">
    <cfRule type="expression" dxfId="160" priority="132" stopIfTrue="1">
      <formula>$A1280&lt;&gt;""</formula>
    </cfRule>
  </conditionalFormatting>
  <conditionalFormatting sqref="F492:G493">
    <cfRule type="expression" dxfId="159" priority="131" stopIfTrue="1">
      <formula>$A492&lt;&gt;""</formula>
    </cfRule>
  </conditionalFormatting>
  <conditionalFormatting sqref="F253:G253">
    <cfRule type="expression" dxfId="158" priority="130" stopIfTrue="1">
      <formula>$A253&lt;&gt;""</formula>
    </cfRule>
  </conditionalFormatting>
  <conditionalFormatting sqref="H253">
    <cfRule type="expression" dxfId="157" priority="129" stopIfTrue="1">
      <formula>$A253&lt;&gt;""</formula>
    </cfRule>
  </conditionalFormatting>
  <conditionalFormatting sqref="F200:H200">
    <cfRule type="expression" dxfId="156" priority="128" stopIfTrue="1">
      <formula>$A200&lt;&gt;""</formula>
    </cfRule>
  </conditionalFormatting>
  <conditionalFormatting sqref="I1260 B1260:E1260">
    <cfRule type="expression" dxfId="155" priority="127" stopIfTrue="1">
      <formula>$A1260&lt;&gt;""</formula>
    </cfRule>
  </conditionalFormatting>
  <conditionalFormatting sqref="F1260:H1260">
    <cfRule type="expression" dxfId="154" priority="126" stopIfTrue="1">
      <formula>$A1260&lt;&gt;""</formula>
    </cfRule>
  </conditionalFormatting>
  <conditionalFormatting sqref="F1398:G1407">
    <cfRule type="expression" dxfId="153" priority="125" stopIfTrue="1">
      <formula>$A1398&lt;&gt;""</formula>
    </cfRule>
  </conditionalFormatting>
  <conditionalFormatting sqref="F201:G202">
    <cfRule type="expression" dxfId="152" priority="124" stopIfTrue="1">
      <formula>$A201&lt;&gt;""</formula>
    </cfRule>
  </conditionalFormatting>
  <conditionalFormatting sqref="H201:H202">
    <cfRule type="expression" dxfId="151" priority="123" stopIfTrue="1">
      <formula>$A201&lt;&gt;""</formula>
    </cfRule>
  </conditionalFormatting>
  <conditionalFormatting sqref="F203:H204 F205:G209">
    <cfRule type="expression" dxfId="150" priority="122" stopIfTrue="1">
      <formula>$A203&lt;&gt;""</formula>
    </cfRule>
  </conditionalFormatting>
  <conditionalFormatting sqref="H205">
    <cfRule type="expression" dxfId="149" priority="121" stopIfTrue="1">
      <formula>$A205&lt;&gt;""</formula>
    </cfRule>
  </conditionalFormatting>
  <conditionalFormatting sqref="B1399:E1409">
    <cfRule type="expression" dxfId="148" priority="120" stopIfTrue="1">
      <formula>$A1399&lt;&gt;""</formula>
    </cfRule>
  </conditionalFormatting>
  <conditionalFormatting sqref="H206:H210">
    <cfRule type="expression" dxfId="147" priority="119" stopIfTrue="1">
      <formula>$A206&lt;&gt;""</formula>
    </cfRule>
  </conditionalFormatting>
  <conditionalFormatting sqref="B630">
    <cfRule type="expression" dxfId="146" priority="118" stopIfTrue="1">
      <formula>$A630&lt;&gt;""</formula>
    </cfRule>
  </conditionalFormatting>
  <conditionalFormatting sqref="B281:I281">
    <cfRule type="expression" dxfId="145" priority="117" stopIfTrue="1">
      <formula>$A281&lt;&gt;""</formula>
    </cfRule>
  </conditionalFormatting>
  <conditionalFormatting sqref="B282:I282">
    <cfRule type="expression" dxfId="144" priority="116" stopIfTrue="1">
      <formula>$A282&lt;&gt;""</formula>
    </cfRule>
  </conditionalFormatting>
  <conditionalFormatting sqref="B283:I285 B286:E295 I286:I288">
    <cfRule type="expression" dxfId="143" priority="115" stopIfTrue="1">
      <formula>$A283&lt;&gt;""</formula>
    </cfRule>
  </conditionalFormatting>
  <conditionalFormatting sqref="F286:H288">
    <cfRule type="expression" dxfId="142" priority="114" stopIfTrue="1">
      <formula>$A286&lt;&gt;""</formula>
    </cfRule>
  </conditionalFormatting>
  <conditionalFormatting sqref="F210:G210">
    <cfRule type="expression" dxfId="141" priority="113" stopIfTrue="1">
      <formula>$A210&lt;&gt;""</formula>
    </cfRule>
  </conditionalFormatting>
  <conditionalFormatting sqref="H211:H214">
    <cfRule type="expression" dxfId="140" priority="111" stopIfTrue="1">
      <formula>$A211&lt;&gt;""</formula>
    </cfRule>
  </conditionalFormatting>
  <conditionalFormatting sqref="F211:G215">
    <cfRule type="expression" dxfId="139" priority="112" stopIfTrue="1">
      <formula>$A211&lt;&gt;""</formula>
    </cfRule>
  </conditionalFormatting>
  <conditionalFormatting sqref="H215">
    <cfRule type="expression" dxfId="138" priority="110" stopIfTrue="1">
      <formula>$A215&lt;&gt;""</formula>
    </cfRule>
  </conditionalFormatting>
  <conditionalFormatting sqref="I289:I295">
    <cfRule type="expression" dxfId="137" priority="109" stopIfTrue="1">
      <formula>$A289&lt;&gt;""</formula>
    </cfRule>
  </conditionalFormatting>
  <conditionalFormatting sqref="F289:H295">
    <cfRule type="expression" dxfId="136" priority="108" stopIfTrue="1">
      <formula>$A289&lt;&gt;""</formula>
    </cfRule>
  </conditionalFormatting>
  <conditionalFormatting sqref="B1224:I1224 B1232:I1237 B1226:I1230">
    <cfRule type="expression" dxfId="135" priority="107" stopIfTrue="1">
      <formula>$A1224&lt;&gt;""</formula>
    </cfRule>
  </conditionalFormatting>
  <conditionalFormatting sqref="F1115:G1115">
    <cfRule type="expression" dxfId="134" priority="106" stopIfTrue="1">
      <formula>$A1115&lt;&gt;""</formula>
    </cfRule>
  </conditionalFormatting>
  <conditionalFormatting sqref="D1320:E1320">
    <cfRule type="expression" dxfId="133" priority="105" stopIfTrue="1">
      <formula>$A1320&lt;&gt;""</formula>
    </cfRule>
  </conditionalFormatting>
  <conditionalFormatting sqref="B1320:C1320">
    <cfRule type="expression" dxfId="132" priority="104" stopIfTrue="1">
      <formula>$A1320&lt;&gt;""</formula>
    </cfRule>
  </conditionalFormatting>
  <conditionalFormatting sqref="H1320">
    <cfRule type="expression" dxfId="131" priority="103" stopIfTrue="1">
      <formula>$A1320&lt;&gt;""</formula>
    </cfRule>
  </conditionalFormatting>
  <conditionalFormatting sqref="F1320:G1320">
    <cfRule type="expression" dxfId="130" priority="102" stopIfTrue="1">
      <formula>$A1320&lt;&gt;""</formula>
    </cfRule>
  </conditionalFormatting>
  <conditionalFormatting sqref="H216:H230">
    <cfRule type="expression" dxfId="129" priority="100" stopIfTrue="1">
      <formula>$A216&lt;&gt;""</formula>
    </cfRule>
  </conditionalFormatting>
  <conditionalFormatting sqref="F216:G230">
    <cfRule type="expression" dxfId="128" priority="101" stopIfTrue="1">
      <formula>$A216&lt;&gt;""</formula>
    </cfRule>
  </conditionalFormatting>
  <conditionalFormatting sqref="B502:I504">
    <cfRule type="expression" dxfId="127" priority="99" stopIfTrue="1">
      <formula>$A502&lt;&gt;""</formula>
    </cfRule>
  </conditionalFormatting>
  <conditionalFormatting sqref="B296:I296 B297:E325">
    <cfRule type="expression" dxfId="126" priority="98" stopIfTrue="1">
      <formula>$A296&lt;&gt;""</formula>
    </cfRule>
  </conditionalFormatting>
  <conditionalFormatting sqref="F297:I325">
    <cfRule type="expression" dxfId="125" priority="97" stopIfTrue="1">
      <formula>$A297&lt;&gt;""</formula>
    </cfRule>
  </conditionalFormatting>
  <conditionalFormatting sqref="B1231:I1231">
    <cfRule type="expression" dxfId="124" priority="96" stopIfTrue="1">
      <formula>$A1231&lt;&gt;""</formula>
    </cfRule>
  </conditionalFormatting>
  <conditionalFormatting sqref="B1225:I1225">
    <cfRule type="expression" dxfId="123" priority="95" stopIfTrue="1">
      <formula>$A1225&lt;&gt;""</formula>
    </cfRule>
  </conditionalFormatting>
  <conditionalFormatting sqref="A813:J813">
    <cfRule type="expression" dxfId="122" priority="94" stopIfTrue="1">
      <formula>$A813&lt;&gt;""</formula>
    </cfRule>
  </conditionalFormatting>
  <conditionalFormatting sqref="A814:A823">
    <cfRule type="expression" dxfId="121" priority="93" stopIfTrue="1">
      <formula>$A814&lt;&gt;""</formula>
    </cfRule>
  </conditionalFormatting>
  <conditionalFormatting sqref="F816:G816">
    <cfRule type="expression" dxfId="120" priority="92" stopIfTrue="1">
      <formula>$A816&lt;&gt;""</formula>
    </cfRule>
  </conditionalFormatting>
  <conditionalFormatting sqref="B824:E824">
    <cfRule type="expression" dxfId="119" priority="91" stopIfTrue="1">
      <formula>$A824&lt;&gt;""</formula>
    </cfRule>
  </conditionalFormatting>
  <conditionalFormatting sqref="A824">
    <cfRule type="expression" dxfId="118" priority="90" stopIfTrue="1">
      <formula>$A824&lt;&gt;""</formula>
    </cfRule>
  </conditionalFormatting>
  <conditionalFormatting sqref="F824:G824">
    <cfRule type="expression" dxfId="117" priority="89" stopIfTrue="1">
      <formula>$A824&lt;&gt;""</formula>
    </cfRule>
  </conditionalFormatting>
  <conditionalFormatting sqref="A825">
    <cfRule type="expression" dxfId="116" priority="88" stopIfTrue="1">
      <formula>$A825&lt;&gt;""</formula>
    </cfRule>
  </conditionalFormatting>
  <conditionalFormatting sqref="B1238:I1257">
    <cfRule type="expression" dxfId="115" priority="87" stopIfTrue="1">
      <formula>$A1238&lt;&gt;""</formula>
    </cfRule>
  </conditionalFormatting>
  <conditionalFormatting sqref="I1382:I1390">
    <cfRule type="expression" dxfId="114" priority="86" stopIfTrue="1">
      <formula>$A1382&lt;&gt;""</formula>
    </cfRule>
  </conditionalFormatting>
  <conditionalFormatting sqref="H1382">
    <cfRule type="expression" dxfId="113" priority="85" stopIfTrue="1">
      <formula>$A1382&lt;&gt;""</formula>
    </cfRule>
  </conditionalFormatting>
  <conditionalFormatting sqref="D1382:E1384">
    <cfRule type="expression" dxfId="112" priority="84" stopIfTrue="1">
      <formula>$A1382&lt;&gt;""</formula>
    </cfRule>
  </conditionalFormatting>
  <conditionalFormatting sqref="F1382:G1384">
    <cfRule type="expression" dxfId="111" priority="83" stopIfTrue="1">
      <formula>$A1382&lt;&gt;""</formula>
    </cfRule>
  </conditionalFormatting>
  <conditionalFormatting sqref="B1382:C1384">
    <cfRule type="expression" dxfId="110" priority="82" stopIfTrue="1">
      <formula>$A1382&lt;&gt;""</formula>
    </cfRule>
  </conditionalFormatting>
  <conditionalFormatting sqref="I1157">
    <cfRule type="expression" dxfId="109" priority="81" stopIfTrue="1">
      <formula>$A1157&lt;&gt;""</formula>
    </cfRule>
  </conditionalFormatting>
  <conditionalFormatting sqref="H1157">
    <cfRule type="expression" dxfId="108" priority="80" stopIfTrue="1">
      <formula>$A1157&lt;&gt;""</formula>
    </cfRule>
  </conditionalFormatting>
  <conditionalFormatting sqref="D1157:E1157">
    <cfRule type="expression" dxfId="107" priority="79" stopIfTrue="1">
      <formula>$A1157&lt;&gt;""</formula>
    </cfRule>
  </conditionalFormatting>
  <conditionalFormatting sqref="F1157:G1157">
    <cfRule type="expression" dxfId="106" priority="78" stopIfTrue="1">
      <formula>$A1157&lt;&gt;""</formula>
    </cfRule>
  </conditionalFormatting>
  <conditionalFormatting sqref="B1157:C1157">
    <cfRule type="expression" dxfId="105" priority="77" stopIfTrue="1">
      <formula>$A1157&lt;&gt;""</formula>
    </cfRule>
  </conditionalFormatting>
  <conditionalFormatting sqref="H1383">
    <cfRule type="expression" dxfId="104" priority="76" stopIfTrue="1">
      <formula>$A1383&lt;&gt;""</formula>
    </cfRule>
  </conditionalFormatting>
  <conditionalFormatting sqref="B1154:I1155">
    <cfRule type="expression" dxfId="103" priority="75" stopIfTrue="1">
      <formula>$A1154&lt;&gt;""</formula>
    </cfRule>
  </conditionalFormatting>
  <conditionalFormatting sqref="I166:I167 B166:G167">
    <cfRule type="expression" dxfId="102" priority="74" stopIfTrue="1">
      <formula>$A166&lt;&gt;""</formula>
    </cfRule>
  </conditionalFormatting>
  <conditionalFormatting sqref="H166:H167">
    <cfRule type="expression" dxfId="101" priority="73" stopIfTrue="1">
      <formula>$A166&lt;&gt;""</formula>
    </cfRule>
  </conditionalFormatting>
  <conditionalFormatting sqref="I694">
    <cfRule type="expression" dxfId="100" priority="72" stopIfTrue="1">
      <formula>$A694&lt;&gt;""</formula>
    </cfRule>
  </conditionalFormatting>
  <conditionalFormatting sqref="D694:E694">
    <cfRule type="expression" dxfId="99" priority="71" stopIfTrue="1">
      <formula>$A694&lt;&gt;""</formula>
    </cfRule>
  </conditionalFormatting>
  <conditionalFormatting sqref="H694">
    <cfRule type="expression" dxfId="98" priority="70" stopIfTrue="1">
      <formula>$A694&lt;&gt;""</formula>
    </cfRule>
  </conditionalFormatting>
  <conditionalFormatting sqref="F694:G694">
    <cfRule type="expression" dxfId="97" priority="69" stopIfTrue="1">
      <formula>$A694&lt;&gt;""</formula>
    </cfRule>
  </conditionalFormatting>
  <conditionalFormatting sqref="B694:C694">
    <cfRule type="expression" dxfId="96" priority="68" stopIfTrue="1">
      <formula>$A694&lt;&gt;""</formula>
    </cfRule>
  </conditionalFormatting>
  <conditionalFormatting sqref="A1094:I1094">
    <cfRule type="expression" dxfId="95" priority="67" stopIfTrue="1">
      <formula>$A1094&lt;&gt;""</formula>
    </cfRule>
  </conditionalFormatting>
  <conditionalFormatting sqref="B354:J364">
    <cfRule type="expression" dxfId="94" priority="66" stopIfTrue="1">
      <formula>$A354&lt;&gt;""</formula>
    </cfRule>
  </conditionalFormatting>
  <conditionalFormatting sqref="A910:H910">
    <cfRule type="expression" dxfId="93" priority="65" stopIfTrue="1">
      <formula>$A910&lt;&gt;""</formula>
    </cfRule>
  </conditionalFormatting>
  <conditionalFormatting sqref="A330:H333">
    <cfRule type="expression" dxfId="92" priority="64" stopIfTrue="1">
      <formula>$A330&lt;&gt;""</formula>
    </cfRule>
  </conditionalFormatting>
  <conditionalFormatting sqref="A328:E328">
    <cfRule type="expression" dxfId="91" priority="63" stopIfTrue="1">
      <formula>$A328&lt;&gt;""</formula>
    </cfRule>
  </conditionalFormatting>
  <conditionalFormatting sqref="A1394:H1395">
    <cfRule type="expression" dxfId="90" priority="62" stopIfTrue="1">
      <formula>$A1394&lt;&gt;""</formula>
    </cfRule>
  </conditionalFormatting>
  <conditionalFormatting sqref="A1367:A1368">
    <cfRule type="expression" dxfId="89" priority="61" stopIfTrue="1">
      <formula>$A1367&lt;&gt;""</formula>
    </cfRule>
  </conditionalFormatting>
  <conditionalFormatting sqref="D1367:E1368">
    <cfRule type="expression" dxfId="88" priority="60" stopIfTrue="1">
      <formula>$A1367&lt;&gt;""</formula>
    </cfRule>
  </conditionalFormatting>
  <conditionalFormatting sqref="H1367:H1368">
    <cfRule type="expression" dxfId="87" priority="59" stopIfTrue="1">
      <formula>$A1367&lt;&gt;""</formula>
    </cfRule>
  </conditionalFormatting>
  <conditionalFormatting sqref="B1367:C1368">
    <cfRule type="expression" dxfId="86" priority="58" stopIfTrue="1">
      <formula>$A1367&lt;&gt;""</formula>
    </cfRule>
  </conditionalFormatting>
  <conditionalFormatting sqref="F1367:G1368">
    <cfRule type="expression" dxfId="85" priority="57" stopIfTrue="1">
      <formula>$A1367&lt;&gt;""</formula>
    </cfRule>
  </conditionalFormatting>
  <conditionalFormatting sqref="A1147:A1148">
    <cfRule type="expression" dxfId="84" priority="56" stopIfTrue="1">
      <formula>$A1147&lt;&gt;""</formula>
    </cfRule>
  </conditionalFormatting>
  <conditionalFormatting sqref="D1147:E1148">
    <cfRule type="expression" dxfId="83" priority="55" stopIfTrue="1">
      <formula>$A1147&lt;&gt;""</formula>
    </cfRule>
  </conditionalFormatting>
  <conditionalFormatting sqref="H1147:H1148">
    <cfRule type="expression" dxfId="82" priority="54" stopIfTrue="1">
      <formula>$A1147&lt;&gt;""</formula>
    </cfRule>
  </conditionalFormatting>
  <conditionalFormatting sqref="F1147:G1148">
    <cfRule type="expression" dxfId="81" priority="53" stopIfTrue="1">
      <formula>$A1147&lt;&gt;""</formula>
    </cfRule>
  </conditionalFormatting>
  <conditionalFormatting sqref="C1147:C1148">
    <cfRule type="expression" dxfId="80" priority="52" stopIfTrue="1">
      <formula>$A1147&lt;&gt;""</formula>
    </cfRule>
  </conditionalFormatting>
  <conditionalFormatting sqref="B1147:B1148">
    <cfRule type="expression" dxfId="79" priority="51" stopIfTrue="1">
      <formula>$A1147&lt;&gt;""</formula>
    </cfRule>
  </conditionalFormatting>
  <conditionalFormatting sqref="A1117:H1118">
    <cfRule type="expression" dxfId="78" priority="50" stopIfTrue="1">
      <formula>$A1117&lt;&gt;""</formula>
    </cfRule>
  </conditionalFormatting>
  <conditionalFormatting sqref="A1296:A1297">
    <cfRule type="expression" dxfId="77" priority="49" stopIfTrue="1">
      <formula>$A1296&lt;&gt;""</formula>
    </cfRule>
  </conditionalFormatting>
  <conditionalFormatting sqref="B1296:E1297">
    <cfRule type="expression" dxfId="76" priority="48" stopIfTrue="1">
      <formula>$A1296&lt;&gt;""</formula>
    </cfRule>
  </conditionalFormatting>
  <conditionalFormatting sqref="F1296:H1297">
    <cfRule type="expression" dxfId="75" priority="47" stopIfTrue="1">
      <formula>$A1296&lt;&gt;""</formula>
    </cfRule>
  </conditionalFormatting>
  <conditionalFormatting sqref="B1466:H1466">
    <cfRule type="expression" dxfId="74" priority="46" stopIfTrue="1">
      <formula>$A1466&lt;&gt;""</formula>
    </cfRule>
  </conditionalFormatting>
  <conditionalFormatting sqref="A1312:A1313">
    <cfRule type="expression" dxfId="73" priority="45" stopIfTrue="1">
      <formula>$A1312&lt;&gt;""</formula>
    </cfRule>
  </conditionalFormatting>
  <conditionalFormatting sqref="D1312:E1313">
    <cfRule type="expression" dxfId="72" priority="44" stopIfTrue="1">
      <formula>$A1312&lt;&gt;""</formula>
    </cfRule>
  </conditionalFormatting>
  <conditionalFormatting sqref="H1312:H1313">
    <cfRule type="expression" dxfId="71" priority="43" stopIfTrue="1">
      <formula>$A1312&lt;&gt;""</formula>
    </cfRule>
  </conditionalFormatting>
  <conditionalFormatting sqref="F1312:G1313">
    <cfRule type="expression" dxfId="70" priority="42" stopIfTrue="1">
      <formula>$A1312&lt;&gt;""</formula>
    </cfRule>
  </conditionalFormatting>
  <conditionalFormatting sqref="B1312:C1313">
    <cfRule type="expression" dxfId="69" priority="41" stopIfTrue="1">
      <formula>$A1312&lt;&gt;""</formula>
    </cfRule>
  </conditionalFormatting>
  <conditionalFormatting sqref="A1413:H1414">
    <cfRule type="expression" dxfId="68" priority="40" stopIfTrue="1">
      <formula>$A1413&lt;&gt;""</formula>
    </cfRule>
  </conditionalFormatting>
  <conditionalFormatting sqref="A1064:H1065">
    <cfRule type="expression" dxfId="67" priority="39" stopIfTrue="1">
      <formula>$A1064&lt;&gt;""</formula>
    </cfRule>
  </conditionalFormatting>
  <conditionalFormatting sqref="A1175:A1176">
    <cfRule type="expression" dxfId="66" priority="38" stopIfTrue="1">
      <formula>$A1175&lt;&gt;""</formula>
    </cfRule>
  </conditionalFormatting>
  <conditionalFormatting sqref="B1175:H1176">
    <cfRule type="expression" dxfId="65" priority="37" stopIfTrue="1">
      <formula>$A1175&lt;&gt;""</formula>
    </cfRule>
  </conditionalFormatting>
  <conditionalFormatting sqref="F282:G282">
    <cfRule type="expression" dxfId="64" priority="36" stopIfTrue="1">
      <formula>$A282&lt;&gt;""</formula>
    </cfRule>
  </conditionalFormatting>
  <conditionalFormatting sqref="A498:J500">
    <cfRule type="expression" dxfId="63" priority="35" stopIfTrue="1">
      <formula>$A498&lt;&gt;""</formula>
    </cfRule>
  </conditionalFormatting>
  <conditionalFormatting sqref="A537:J539">
    <cfRule type="expression" dxfId="62" priority="34" stopIfTrue="1">
      <formula>$A537&lt;&gt;""</formula>
    </cfRule>
  </conditionalFormatting>
  <conditionalFormatting sqref="F548:G548">
    <cfRule type="expression" dxfId="61" priority="33" stopIfTrue="1">
      <formula>$A548&lt;&gt;""</formula>
    </cfRule>
  </conditionalFormatting>
  <conditionalFormatting sqref="A915:J920">
    <cfRule type="expression" dxfId="60" priority="32" stopIfTrue="1">
      <formula>$A915&lt;&gt;""</formula>
    </cfRule>
  </conditionalFormatting>
  <conditionalFormatting sqref="A924:J926">
    <cfRule type="expression" dxfId="59" priority="31" stopIfTrue="1">
      <formula>$A924&lt;&gt;""</formula>
    </cfRule>
  </conditionalFormatting>
  <conditionalFormatting sqref="A1067:J1069">
    <cfRule type="expression" dxfId="58" priority="30" stopIfTrue="1">
      <formula>$A1067&lt;&gt;""</formula>
    </cfRule>
  </conditionalFormatting>
  <conditionalFormatting sqref="A1375:J1376">
    <cfRule type="expression" dxfId="57" priority="29" stopIfTrue="1">
      <formula>$A1375&lt;&gt;""</formula>
    </cfRule>
  </conditionalFormatting>
  <conditionalFormatting sqref="B697:I698 B699:E704 H699:I704 B696:E696 H696:I696">
    <cfRule type="expression" dxfId="56" priority="28" stopIfTrue="1">
      <formula>$A696&lt;&gt;""</formula>
    </cfRule>
  </conditionalFormatting>
  <conditionalFormatting sqref="F831:G831">
    <cfRule type="expression" dxfId="55" priority="27" stopIfTrue="1">
      <formula>$A831&lt;&gt;""</formula>
    </cfRule>
  </conditionalFormatting>
  <conditionalFormatting sqref="B695:I695 F696:G696">
    <cfRule type="expression" dxfId="54" priority="26" stopIfTrue="1">
      <formula>$A695&lt;&gt;""</formula>
    </cfRule>
  </conditionalFormatting>
  <conditionalFormatting sqref="F699:G699">
    <cfRule type="expression" dxfId="53" priority="25" stopIfTrue="1">
      <formula>$A699&lt;&gt;""</formula>
    </cfRule>
  </conditionalFormatting>
  <conditionalFormatting sqref="F700:G704">
    <cfRule type="expression" dxfId="52" priority="24" stopIfTrue="1">
      <formula>$A700&lt;&gt;""</formula>
    </cfRule>
  </conditionalFormatting>
  <conditionalFormatting sqref="H1384">
    <cfRule type="expression" dxfId="51" priority="23" stopIfTrue="1">
      <formula>$A1384&lt;&gt;""</formula>
    </cfRule>
  </conditionalFormatting>
  <conditionalFormatting sqref="B1158:I1162">
    <cfRule type="expression" dxfId="50" priority="22" stopIfTrue="1">
      <formula>$A1158&lt;&gt;""</formula>
    </cfRule>
  </conditionalFormatting>
  <conditionalFormatting sqref="B1385:H1390">
    <cfRule type="expression" dxfId="49" priority="21" stopIfTrue="1">
      <formula>$A1385&lt;&gt;""</formula>
    </cfRule>
  </conditionalFormatting>
  <conditionalFormatting sqref="B1156:I1156">
    <cfRule type="expression" dxfId="48" priority="20" stopIfTrue="1">
      <formula>$A1156&lt;&gt;""</formula>
    </cfRule>
  </conditionalFormatting>
  <conditionalFormatting sqref="B706:E706 H706:I706">
    <cfRule type="expression" dxfId="47" priority="19" stopIfTrue="1">
      <formula>$A706&lt;&gt;""</formula>
    </cfRule>
  </conditionalFormatting>
  <conditionalFormatting sqref="H1408:H1409">
    <cfRule type="expression" dxfId="46" priority="18" stopIfTrue="1">
      <formula>$A1408&lt;&gt;""</formula>
    </cfRule>
  </conditionalFormatting>
  <conditionalFormatting sqref="F1408:G1409">
    <cfRule type="expression" dxfId="45" priority="17" stopIfTrue="1">
      <formula>$A1408&lt;&gt;""</formula>
    </cfRule>
  </conditionalFormatting>
  <conditionalFormatting sqref="B1132:I1132">
    <cfRule type="expression" dxfId="44" priority="16" stopIfTrue="1">
      <formula>$A1132&lt;&gt;""</formula>
    </cfRule>
  </conditionalFormatting>
  <conditionalFormatting sqref="B1133:I1133 I1134:I1135">
    <cfRule type="expression" dxfId="43" priority="15" stopIfTrue="1">
      <formula>$A1133&lt;&gt;""</formula>
    </cfRule>
  </conditionalFormatting>
  <conditionalFormatting sqref="H231:H232">
    <cfRule type="expression" dxfId="42" priority="13" stopIfTrue="1">
      <formula>$A231&lt;&gt;""</formula>
    </cfRule>
  </conditionalFormatting>
  <conditionalFormatting sqref="F231:G232">
    <cfRule type="expression" dxfId="41" priority="14" stopIfTrue="1">
      <formula>$A231&lt;&gt;""</formula>
    </cfRule>
  </conditionalFormatting>
  <conditionalFormatting sqref="C604:H612">
    <cfRule type="expression" dxfId="40" priority="12" stopIfTrue="1">
      <formula>$A604&lt;&gt;""</formula>
    </cfRule>
  </conditionalFormatting>
  <conditionalFormatting sqref="B1134:H1135">
    <cfRule type="expression" dxfId="39" priority="11" stopIfTrue="1">
      <formula>$A1134&lt;&gt;""</formula>
    </cfRule>
  </conditionalFormatting>
  <conditionalFormatting sqref="F706:G706">
    <cfRule type="expression" dxfId="38" priority="10" stopIfTrue="1">
      <formula>$A706&lt;&gt;""</formula>
    </cfRule>
  </conditionalFormatting>
  <conditionalFormatting sqref="B613:I626">
    <cfRule type="expression" dxfId="37" priority="9" stopIfTrue="1">
      <formula>$A613&lt;&gt;""</formula>
    </cfRule>
  </conditionalFormatting>
  <conditionalFormatting sqref="B627:I627">
    <cfRule type="expression" dxfId="36" priority="8" stopIfTrue="1">
      <formula>$A627&lt;&gt;""</formula>
    </cfRule>
  </conditionalFormatting>
  <conditionalFormatting sqref="B628:I628">
    <cfRule type="expression" dxfId="35" priority="7" stopIfTrue="1">
      <formula>$A628&lt;&gt;""</formula>
    </cfRule>
  </conditionalFormatting>
  <conditionalFormatting sqref="B629:I629">
    <cfRule type="expression" dxfId="34" priority="6" stopIfTrue="1">
      <formula>$A629&lt;&gt;""</formula>
    </cfRule>
  </conditionalFormatting>
  <conditionalFormatting sqref="I177 B177:G177">
    <cfRule type="expression" dxfId="33" priority="4" stopIfTrue="1">
      <formula>$A177&lt;&gt;""</formula>
    </cfRule>
  </conditionalFormatting>
  <conditionalFormatting sqref="H177">
    <cfRule type="expression" dxfId="32" priority="3" stopIfTrue="1">
      <formula>$A177&lt;&gt;""</formula>
    </cfRule>
  </conditionalFormatting>
  <conditionalFormatting sqref="G181">
    <cfRule type="expression" dxfId="31" priority="2" stopIfTrue="1">
      <formula>$A181&lt;&gt;""</formula>
    </cfRule>
  </conditionalFormatting>
  <conditionalFormatting sqref="H181">
    <cfRule type="expression" dxfId="30" priority="1" stopIfTrue="1">
      <formula>$A181&lt;&gt;""</formula>
    </cfRule>
  </conditionalFormatting>
  <dataValidations count="5">
    <dataValidation type="date" allowBlank="1" showInputMessage="1" showErrorMessage="1" sqref="D102:E102 D5006:E65536 D106:E106">
      <formula1>42370</formula1>
      <formula2>42735</formula2>
    </dataValidation>
    <dataValidation type="list" allowBlank="1" sqref="F107:F5005">
      <formula1>$F$96:$F$99</formula1>
    </dataValidation>
    <dataValidation allowBlank="1" sqref="G107:G5005"/>
    <dataValidation type="list" allowBlank="1" showInputMessage="1" showErrorMessage="1" sqref="A107:A5005">
      <formula1>OFFSET($A$1,0,0,$B$3,1)</formula1>
    </dataValidation>
    <dataValidation type="list" allowBlank="1" showInputMessage="1" showErrorMessage="1" errorTitle="Chyba !" error="zadajte (vyberte zo zoznamu) platný analytický kód podľa nápovedy k bunke I104" sqref="J107:J10005">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topLeftCell="A35" zoomScaleNormal="100" workbookViewId="0">
      <selection activeCell="B45" sqref="B45"/>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5" t="s">
        <v>1126</v>
      </c>
      <c r="B1" s="385"/>
      <c r="C1" s="385"/>
      <c r="D1" s="385"/>
      <c r="E1" s="385"/>
      <c r="F1" s="385"/>
      <c r="G1" s="385"/>
      <c r="H1" s="385"/>
      <c r="I1" s="385"/>
    </row>
    <row r="2" spans="1:26" ht="7.5" customHeight="1" x14ac:dyDescent="0.2">
      <c r="C2" s="9"/>
      <c r="D2" s="9"/>
      <c r="E2" s="9"/>
      <c r="F2" s="9"/>
      <c r="G2" s="9"/>
      <c r="H2" s="9"/>
      <c r="I2" s="9"/>
    </row>
    <row r="3" spans="1:26" s="10" customFormat="1" ht="26.1" customHeight="1" x14ac:dyDescent="0.25">
      <c r="B3" s="186" t="s">
        <v>462</v>
      </c>
      <c r="C3" s="386" t="str">
        <f>INDEX(Adr!B2:B88,Doklady!B102)</f>
        <v>Slovenská softballová asociácia</v>
      </c>
      <c r="D3" s="386"/>
      <c r="E3" s="386"/>
      <c r="F3" s="386"/>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87" t="s">
        <v>738</v>
      </c>
      <c r="F9" s="388"/>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77">
        <f>SUMIF(K:K,A10,I:I)</f>
        <v>0</v>
      </c>
      <c r="F10" s="378"/>
      <c r="L10" s="144" t="s">
        <v>720</v>
      </c>
      <c r="M10" s="142"/>
      <c r="N10" s="142"/>
      <c r="O10" s="142"/>
      <c r="P10" s="142"/>
      <c r="Q10" s="142"/>
      <c r="R10" s="142"/>
      <c r="S10" s="142"/>
    </row>
    <row r="11" spans="1:26" ht="17.399999999999999" x14ac:dyDescent="0.3">
      <c r="A11" s="87" t="s">
        <v>6</v>
      </c>
      <c r="B11" s="88" t="s">
        <v>196</v>
      </c>
      <c r="C11" s="150">
        <f>SUMIF(FP!J:J,Doklady!$B$1&amp;A11,FP!D:D)</f>
        <v>49128</v>
      </c>
      <c r="D11" s="150">
        <f>+C11-E11</f>
        <v>18467.690000000002</v>
      </c>
      <c r="E11" s="389">
        <f>+I39-I42+I44-I47</f>
        <v>30660.309999999998</v>
      </c>
      <c r="F11" s="390"/>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7">
        <f>SUMIF(K:K,A12,I:I)</f>
        <v>0</v>
      </c>
      <c r="F12" s="378"/>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7">
        <f>SUMIF(K:K,A13,I:I)</f>
        <v>0</v>
      </c>
      <c r="F13" s="378"/>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91">
        <f>SUMIF(K:K,A14,I:I)</f>
        <v>0</v>
      </c>
      <c r="F14" s="392"/>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70" t="s">
        <v>730</v>
      </c>
      <c r="C16" s="371"/>
      <c r="D16" s="371"/>
      <c r="E16" s="371"/>
      <c r="F16" s="371"/>
      <c r="G16" s="371"/>
      <c r="H16" s="372"/>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3" t="s">
        <v>862</v>
      </c>
      <c r="C17" s="373"/>
      <c r="D17" s="373"/>
      <c r="E17" s="373"/>
      <c r="F17" s="373"/>
      <c r="G17" s="373"/>
      <c r="H17" s="373"/>
      <c r="I17" s="91">
        <f>SUMIF(FP!I:I,Doklady!$B$1&amp;A17,FP!D:D)</f>
        <v>49128</v>
      </c>
      <c r="T17" s="108"/>
    </row>
    <row r="18" spans="1:20" x14ac:dyDescent="0.2">
      <c r="A18" s="161" t="s">
        <v>201</v>
      </c>
      <c r="B18" s="373" t="s">
        <v>888</v>
      </c>
      <c r="C18" s="373"/>
      <c r="D18" s="373"/>
      <c r="E18" s="373"/>
      <c r="F18" s="373"/>
      <c r="G18" s="373"/>
      <c r="H18" s="373"/>
      <c r="I18" s="91">
        <f>SUMIF(FP!I:I,Doklady!$B$1&amp;A18,FP!D:D)</f>
        <v>0</v>
      </c>
    </row>
    <row r="19" spans="1:20" x14ac:dyDescent="0.2">
      <c r="A19" s="139" t="s">
        <v>202</v>
      </c>
      <c r="B19" s="373" t="s">
        <v>864</v>
      </c>
      <c r="C19" s="373"/>
      <c r="D19" s="373"/>
      <c r="E19" s="373"/>
      <c r="F19" s="373"/>
      <c r="G19" s="373"/>
      <c r="H19" s="373"/>
      <c r="I19" s="91">
        <f>SUMIF(FP!I:I,Doklady!$B$1&amp;A19,FP!D:D)</f>
        <v>0</v>
      </c>
    </row>
    <row r="20" spans="1:20" x14ac:dyDescent="0.2">
      <c r="A20" s="161" t="s">
        <v>203</v>
      </c>
      <c r="B20" s="366" t="s">
        <v>863</v>
      </c>
      <c r="C20" s="367"/>
      <c r="D20" s="367"/>
      <c r="E20" s="367"/>
      <c r="F20" s="367"/>
      <c r="G20" s="367"/>
      <c r="H20" s="368"/>
      <c r="I20" s="91">
        <f>SUMIF(FP!I:I,Doklady!$B$1&amp;A20,FP!D:D)</f>
        <v>0</v>
      </c>
      <c r="T20" s="108"/>
    </row>
    <row r="21" spans="1:20" x14ac:dyDescent="0.2">
      <c r="A21" s="139" t="s">
        <v>204</v>
      </c>
      <c r="B21" s="366" t="s">
        <v>1036</v>
      </c>
      <c r="C21" s="367"/>
      <c r="D21" s="367"/>
      <c r="E21" s="367"/>
      <c r="F21" s="367"/>
      <c r="G21" s="367"/>
      <c r="H21" s="368"/>
      <c r="I21" s="91">
        <f>SUMIF(FP!I:I,Doklady!$B$1&amp;A21,FP!D:D)</f>
        <v>0</v>
      </c>
      <c r="T21" s="108"/>
    </row>
    <row r="22" spans="1:20" x14ac:dyDescent="0.2">
      <c r="A22" s="161" t="s">
        <v>205</v>
      </c>
      <c r="B22" s="374" t="s">
        <v>1035</v>
      </c>
      <c r="C22" s="375"/>
      <c r="D22" s="375"/>
      <c r="E22" s="375"/>
      <c r="F22" s="375"/>
      <c r="G22" s="375"/>
      <c r="H22" s="376"/>
      <c r="I22" s="91">
        <f>SUMIF(FP!I:I,Doklady!$B$1&amp;A22,FP!D:D)</f>
        <v>0</v>
      </c>
      <c r="T22" s="108"/>
    </row>
    <row r="23" spans="1:20" x14ac:dyDescent="0.2">
      <c r="A23" s="139" t="s">
        <v>206</v>
      </c>
      <c r="B23" s="366" t="s">
        <v>865</v>
      </c>
      <c r="C23" s="367"/>
      <c r="D23" s="367"/>
      <c r="E23" s="367"/>
      <c r="F23" s="367"/>
      <c r="G23" s="367"/>
      <c r="H23" s="368"/>
      <c r="I23" s="91">
        <f>SUMIF(FP!I:I,Doklady!$B$1&amp;A23,FP!D:D)</f>
        <v>0</v>
      </c>
      <c r="T23" s="108"/>
    </row>
    <row r="24" spans="1:20" x14ac:dyDescent="0.2">
      <c r="A24" s="161" t="s">
        <v>207</v>
      </c>
      <c r="B24" s="366" t="s">
        <v>976</v>
      </c>
      <c r="C24" s="367"/>
      <c r="D24" s="367"/>
      <c r="E24" s="367"/>
      <c r="F24" s="367"/>
      <c r="G24" s="367"/>
      <c r="H24" s="368"/>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6" t="s">
        <v>1287</v>
      </c>
      <c r="C26" s="367"/>
      <c r="D26" s="367"/>
      <c r="E26" s="367"/>
      <c r="F26" s="367"/>
      <c r="G26" s="367"/>
      <c r="H26" s="368"/>
      <c r="I26" s="91">
        <f>SUMIF(FP!I:I,Doklady!$B$1&amp;A26,FP!D:D)</f>
        <v>0</v>
      </c>
      <c r="T26" s="108"/>
    </row>
    <row r="27" spans="1:20" x14ac:dyDescent="0.2">
      <c r="A27" s="139" t="s">
        <v>210</v>
      </c>
      <c r="B27" s="366" t="s">
        <v>979</v>
      </c>
      <c r="C27" s="367"/>
      <c r="D27" s="367"/>
      <c r="E27" s="367"/>
      <c r="F27" s="367"/>
      <c r="G27" s="367"/>
      <c r="H27" s="368"/>
      <c r="I27" s="91">
        <f>SUMIF(FP!I:I,Doklady!$B$1&amp;A27,FP!D:D)</f>
        <v>0</v>
      </c>
      <c r="T27" s="108"/>
    </row>
    <row r="28" spans="1:20" x14ac:dyDescent="0.2">
      <c r="A28" s="161" t="s">
        <v>211</v>
      </c>
      <c r="B28" s="366" t="s">
        <v>980</v>
      </c>
      <c r="C28" s="367"/>
      <c r="D28" s="367"/>
      <c r="E28" s="367"/>
      <c r="F28" s="367"/>
      <c r="G28" s="367"/>
      <c r="H28" s="368"/>
      <c r="I28" s="91">
        <f>SUMIF(FP!I:I,Doklady!$B$1&amp;A28,FP!D:D)</f>
        <v>0</v>
      </c>
      <c r="T28" s="108"/>
    </row>
    <row r="29" spans="1:20" x14ac:dyDescent="0.2">
      <c r="A29" s="139" t="s">
        <v>212</v>
      </c>
      <c r="B29" s="366"/>
      <c r="C29" s="367"/>
      <c r="D29" s="367"/>
      <c r="E29" s="367"/>
      <c r="F29" s="367"/>
      <c r="G29" s="367"/>
      <c r="H29" s="368"/>
      <c r="I29" s="91">
        <f>SUMIF(FP!I:I,Doklady!$B$1&amp;A29,FP!D:D)</f>
        <v>0</v>
      </c>
      <c r="T29" s="108"/>
    </row>
    <row r="30" spans="1:20" x14ac:dyDescent="0.2">
      <c r="A30" s="161" t="s">
        <v>213</v>
      </c>
      <c r="B30" s="366"/>
      <c r="C30" s="367"/>
      <c r="D30" s="367"/>
      <c r="E30" s="367"/>
      <c r="F30" s="367"/>
      <c r="G30" s="367"/>
      <c r="H30" s="368"/>
      <c r="I30" s="91">
        <f>SUMIF(FP!I:I,Doklady!$B$1&amp;A30,FP!D:D)</f>
        <v>0</v>
      </c>
      <c r="T30" s="108"/>
    </row>
    <row r="31" spans="1:20" x14ac:dyDescent="0.2">
      <c r="A31" s="139" t="s">
        <v>214</v>
      </c>
      <c r="B31" s="366"/>
      <c r="C31" s="367"/>
      <c r="D31" s="367"/>
      <c r="E31" s="367"/>
      <c r="F31" s="367"/>
      <c r="G31" s="367"/>
      <c r="H31" s="368"/>
      <c r="I31" s="91">
        <f>SUMIF(FP!I:I,Doklady!$B$1&amp;A31,FP!D:D)</f>
        <v>0</v>
      </c>
      <c r="T31" s="108"/>
    </row>
    <row r="32" spans="1:20" x14ac:dyDescent="0.2">
      <c r="A32" s="161" t="s">
        <v>215</v>
      </c>
      <c r="B32" s="362"/>
      <c r="C32" s="363"/>
      <c r="D32" s="363"/>
      <c r="E32" s="363"/>
      <c r="F32" s="363"/>
      <c r="G32" s="363"/>
      <c r="H32" s="364"/>
      <c r="I32" s="91">
        <f>SUMIF(FP!I:I,Doklady!$B$1&amp;A32,FP!D:D)</f>
        <v>0</v>
      </c>
      <c r="T32" s="108"/>
    </row>
    <row r="33" spans="1:21" x14ac:dyDescent="0.2">
      <c r="A33" s="139" t="s">
        <v>216</v>
      </c>
      <c r="B33" s="362"/>
      <c r="C33" s="363"/>
      <c r="D33" s="363"/>
      <c r="E33" s="363"/>
      <c r="F33" s="363"/>
      <c r="G33" s="363"/>
      <c r="H33" s="364"/>
      <c r="I33" s="91">
        <f>SUMIF(FP!I:I,Doklady!$B$1&amp;A33,FP!D:D)</f>
        <v>0</v>
      </c>
      <c r="T33" s="108"/>
    </row>
    <row r="34" spans="1:21" x14ac:dyDescent="0.2">
      <c r="A34" s="161" t="s">
        <v>217</v>
      </c>
      <c r="B34" s="365"/>
      <c r="C34" s="365"/>
      <c r="D34" s="365"/>
      <c r="E34" s="365"/>
      <c r="F34" s="365"/>
      <c r="G34" s="365"/>
      <c r="H34" s="365"/>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DSUM(Doklady!A103:J10005,"GGG",Spolu!L40:M42)</f>
        <v>0</v>
      </c>
      <c r="D40" s="97">
        <f>DSUM(Doklady!A103:J10005,"GGG",Spolu!N40:O42)</f>
        <v>0</v>
      </c>
      <c r="E40" s="97">
        <f>DSUM(Doklady!A103:J10005,"GGG",Spolu!P40:Q42)</f>
        <v>14340.310000000001</v>
      </c>
      <c r="F40" s="97">
        <f>DSUM(Doklady!A103:J10005,"GGG",Spolu!R40:S42)</f>
        <v>3327.38</v>
      </c>
      <c r="G40" s="97">
        <f>DSUM(Doklady!A103:J10005,"GGG",Spolu!T40:U42)-H40</f>
        <v>800</v>
      </c>
      <c r="H40" s="97">
        <f>+IFERROR(VLOOKUP(K40&amp;" - kapitálové transfery",B$53:D$90,3,0),0)</f>
        <v>0</v>
      </c>
      <c r="I40" s="91">
        <f>+C40+D40+E40+F40+G40+H40</f>
        <v>18467.690000000002</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30660.309999999998</v>
      </c>
      <c r="J41" s="257">
        <f>+K46</f>
        <v>0</v>
      </c>
      <c r="K41" s="259">
        <f>+I41-H41</f>
        <v>30660.309999999998</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14340.310000000001</v>
      </c>
      <c r="F42" s="253">
        <f>+MIN(F39:F40)</f>
        <v>3327.38</v>
      </c>
      <c r="G42" s="253">
        <f>+MIN(G39+MAX(F39-F40,0)-MAX(E40-E39,0)-MAX(D40-D39,0)-MAX(C40-C39,0),G40)</f>
        <v>800</v>
      </c>
      <c r="H42" s="253">
        <f>+MIN(H39:H40)</f>
        <v>0</v>
      </c>
      <c r="I42" s="91">
        <f>+C42+D42+E42+MIN(F39:F40)+G42+H42</f>
        <v>18467.690000000002</v>
      </c>
      <c r="J42" s="257">
        <f>+K47</f>
        <v>0</v>
      </c>
      <c r="K42" s="259">
        <f>+I42-H42</f>
        <v>18467.690000000002</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DSUM(Doklady!A103:J10005,"GGG",Spolu!L45:M47)</f>
        <v>0</v>
      </c>
      <c r="D45" s="97">
        <f>DSUM(Doklady!A103:J10005,"GGG",Spolu!N45:O47)</f>
        <v>0</v>
      </c>
      <c r="E45" s="97">
        <f>DSUM(Doklady!A103:J10005,"GGG",Spolu!P45:Q47)</f>
        <v>0</v>
      </c>
      <c r="F45" s="97">
        <f>DSUM(Doklady!A103:J10005,"GGG",Spolu!R45:S47)</f>
        <v>0</v>
      </c>
      <c r="G45" s="97">
        <f>DSUM(Doklady!A103:J10005,"GGG",Spolu!T45:U47)-H45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83"/>
      <c r="B50" s="384"/>
      <c r="C50" s="384"/>
      <c r="D50" s="384"/>
      <c r="E50" s="384"/>
      <c r="F50" s="384"/>
      <c r="G50" s="384"/>
      <c r="H50" s="384"/>
      <c r="I50" s="384"/>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18467.689999999999</v>
      </c>
      <c r="E53" s="91">
        <f>IF(A53&lt;&gt;"",MIN(D53,C53)*Doklady!C1/(1-Doklady!C1),"")</f>
        <v>0</v>
      </c>
      <c r="F53" s="89">
        <f>IF(A53&lt;&gt;"",Doklady!J1,"")</f>
        <v>0</v>
      </c>
      <c r="G53" s="91">
        <f>+IFERROR(HLOOKUP(IF(RIGHT(B53,15)="bežné transfery",LEFT(B53,LEN(B53)-18),0),$J$40:$K$42,3,0),MIN(C53,D53))</f>
        <v>18467.690000000002</v>
      </c>
      <c r="H53" s="89"/>
      <c r="I53" s="91">
        <f>IF(A53&lt;&gt;"",MAX(IF(G53&lt;C53,C53-G53,0)+IF(F53&lt;E53,E53-F53,0),0),0)</f>
        <v>30660.309999999998</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18467.689999999999</v>
      </c>
      <c r="E118" s="269">
        <f t="shared" si="6"/>
        <v>0</v>
      </c>
      <c r="F118" s="269">
        <f t="shared" si="6"/>
        <v>0</v>
      </c>
      <c r="G118" s="269">
        <f t="shared" si="6"/>
        <v>18467.690000000002</v>
      </c>
      <c r="H118" s="269">
        <f t="shared" si="6"/>
        <v>0</v>
      </c>
      <c r="I118" s="269">
        <f t="shared" si="6"/>
        <v>30660.309999999998</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69"/>
      <c r="E128" s="369"/>
      <c r="F128" s="369"/>
      <c r="G128" s="369"/>
      <c r="H128" s="369"/>
      <c r="I128" s="369"/>
      <c r="J128" s="106"/>
    </row>
    <row r="129" spans="1:10" ht="68.25" customHeight="1" x14ac:dyDescent="0.25">
      <c r="A129" s="10"/>
      <c r="B129" s="248" t="s">
        <v>957</v>
      </c>
      <c r="C129" s="249"/>
      <c r="D129" s="382" t="s">
        <v>958</v>
      </c>
      <c r="E129" s="382"/>
      <c r="F129" s="382"/>
      <c r="G129" s="382"/>
      <c r="H129" s="382"/>
      <c r="I129" s="38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CE302C-CF87-410C-B597-5955F74D4D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2023-09-18T08:56:38Z</cp:lastPrinted>
  <dcterms:created xsi:type="dcterms:W3CDTF">2017-02-20T06:20:12Z</dcterms:created>
  <dcterms:modified xsi:type="dcterms:W3CDTF">2023-09-23T09:51:26Z</dcterms:modified>
</cp:coreProperties>
</file>