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28800" windowHeight="12315" firstSheet="1"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B1" i="4"/>
  <c r="I18" i="9"/>
  <c r="B3" i="6"/>
  <c r="B4" i="6"/>
  <c r="B5" i="6"/>
  <c r="N56" i="1"/>
  <c r="N38" i="1"/>
  <c r="C18" i="10"/>
  <c r="I30" i="9"/>
  <c r="I34" i="9"/>
  <c r="B2" i="4"/>
  <c r="C13" i="9"/>
  <c r="C13" i="6"/>
  <c r="I26" i="9"/>
  <c r="C11" i="9"/>
  <c r="C11" i="6"/>
  <c r="C12" i="9"/>
  <c r="C12" i="6"/>
  <c r="I25" i="9"/>
  <c r="I28" i="9"/>
  <c r="L38" i="9"/>
  <c r="I33" i="9"/>
  <c r="B3" i="4"/>
  <c r="L39" i="9"/>
  <c r="I23" i="9"/>
  <c r="I21" i="9"/>
  <c r="I24" i="9"/>
  <c r="C14" i="9"/>
  <c r="C14" i="6"/>
  <c r="I27" i="9"/>
  <c r="I20" i="9"/>
  <c r="I29" i="9"/>
  <c r="I22" i="9"/>
  <c r="I17" i="9"/>
  <c r="I32" i="9"/>
  <c r="I19" i="9"/>
  <c r="C10" i="9"/>
  <c r="C10" i="6"/>
  <c r="A1" i="11"/>
  <c r="I31" i="9"/>
  <c r="I56" i="4"/>
  <c r="H39" i="4"/>
  <c r="A75" i="4"/>
  <c r="J75" i="4"/>
  <c r="G56" i="4"/>
  <c r="B108" i="9"/>
  <c r="A39" i="4"/>
  <c r="J39" i="4"/>
  <c r="H75" i="4"/>
  <c r="C82" i="4"/>
  <c r="C3" i="4"/>
  <c r="D47" i="4"/>
  <c r="A99" i="9"/>
  <c r="L99" i="9"/>
  <c r="I40" i="4"/>
  <c r="I42" i="4"/>
  <c r="G59" i="4"/>
  <c r="B111" i="9"/>
  <c r="A12" i="4"/>
  <c r="C80" i="4"/>
  <c r="H85" i="4"/>
  <c r="H10" i="4"/>
  <c r="D57" i="4"/>
  <c r="A109" i="9"/>
  <c r="C109" i="9"/>
  <c r="I66" i="4"/>
  <c r="A84" i="4"/>
  <c r="L85" i="4"/>
  <c r="D21" i="4"/>
  <c r="A73" i="9"/>
  <c r="F73" i="9"/>
  <c r="D55" i="4"/>
  <c r="A107" i="9"/>
  <c r="F107" i="9"/>
  <c r="D88" i="4"/>
  <c r="A37" i="4"/>
  <c r="J37" i="4"/>
  <c r="E28" i="4"/>
  <c r="K80" i="9"/>
  <c r="E58" i="4"/>
  <c r="K110" i="9"/>
  <c r="E34" i="4"/>
  <c r="K86" i="9"/>
  <c r="E3" i="4"/>
  <c r="K55" i="9"/>
  <c r="G54" i="4"/>
  <c r="B106" i="9"/>
  <c r="C58" i="4"/>
  <c r="G9" i="4"/>
  <c r="B61" i="9"/>
  <c r="D69" i="4"/>
  <c r="H4" i="4"/>
  <c r="G62" i="4"/>
  <c r="B114" i="9"/>
  <c r="D5" i="4"/>
  <c r="A57" i="9"/>
  <c r="D57" i="9"/>
  <c r="G57" i="9"/>
  <c r="E70" i="4"/>
  <c r="E73" i="4"/>
  <c r="G78" i="4"/>
  <c r="H83" i="4"/>
  <c r="D41" i="4"/>
  <c r="A93" i="9"/>
  <c r="F93" i="9"/>
  <c r="E30" i="4"/>
  <c r="K82" i="9"/>
  <c r="G22" i="4"/>
  <c r="B74" i="9"/>
  <c r="D76" i="4"/>
  <c r="G36" i="4"/>
  <c r="B88" i="9"/>
  <c r="E22" i="4"/>
  <c r="K74" i="9"/>
  <c r="A73" i="4"/>
  <c r="J73" i="4"/>
  <c r="G17" i="4"/>
  <c r="B69" i="9"/>
  <c r="C51" i="4"/>
  <c r="E74" i="4"/>
  <c r="H9" i="4"/>
  <c r="A50" i="4"/>
  <c r="G55" i="4"/>
  <c r="B107" i="9"/>
  <c r="H38" i="4"/>
  <c r="H61" i="4"/>
  <c r="A49" i="4"/>
  <c r="J49" i="4"/>
  <c r="E38" i="4"/>
  <c r="K90" i="9"/>
  <c r="D63" i="4"/>
  <c r="A115" i="9"/>
  <c r="D115" i="9"/>
  <c r="E64" i="4"/>
  <c r="K116" i="9"/>
  <c r="D34" i="4"/>
  <c r="A86" i="9"/>
  <c r="I86" i="9"/>
  <c r="D29" i="4"/>
  <c r="A81" i="9"/>
  <c r="C81" i="9"/>
  <c r="C14" i="4"/>
  <c r="I41" i="4"/>
  <c r="D33" i="4"/>
  <c r="A85" i="9"/>
  <c r="D85" i="9"/>
  <c r="J85" i="9"/>
  <c r="G91" i="4"/>
  <c r="H12" i="4"/>
  <c r="H47" i="4"/>
  <c r="D22" i="4"/>
  <c r="A74" i="9"/>
  <c r="D74" i="9"/>
  <c r="J74" i="9"/>
  <c r="H46" i="4"/>
  <c r="E25" i="4"/>
  <c r="K77" i="9"/>
  <c r="I68" i="4"/>
  <c r="D67" i="4"/>
  <c r="I83" i="4"/>
  <c r="A7" i="4"/>
  <c r="J7" i="4"/>
  <c r="A8" i="4"/>
  <c r="A42" i="4"/>
  <c r="D24" i="4"/>
  <c r="A76" i="9"/>
  <c r="L76" i="9"/>
  <c r="G14" i="4"/>
  <c r="B66" i="9"/>
  <c r="D19" i="4"/>
  <c r="A71" i="9"/>
  <c r="I71" i="9"/>
  <c r="I22" i="4"/>
  <c r="D45" i="4"/>
  <c r="A97" i="9"/>
  <c r="D97" i="9"/>
  <c r="G97" i="9"/>
  <c r="E14" i="4"/>
  <c r="K66" i="9"/>
  <c r="C28" i="4"/>
  <c r="C23" i="4"/>
  <c r="D61" i="4"/>
  <c r="A113" i="9"/>
  <c r="D113" i="9"/>
  <c r="E51" i="4"/>
  <c r="K103" i="9"/>
  <c r="H49" i="4"/>
  <c r="E10" i="4"/>
  <c r="K62" i="9"/>
  <c r="A54" i="4"/>
  <c r="C43" i="4"/>
  <c r="G48" i="4"/>
  <c r="B100" i="9"/>
  <c r="A67" i="4"/>
  <c r="J67" i="4"/>
  <c r="E57" i="4"/>
  <c r="K109" i="9"/>
  <c r="C42" i="4"/>
  <c r="D70" i="4"/>
  <c r="G1" i="4"/>
  <c r="B53" i="9"/>
  <c r="D32" i="4"/>
  <c r="A84" i="9"/>
  <c r="G69" i="4"/>
  <c r="G12" i="4"/>
  <c r="B64" i="9"/>
  <c r="C44" i="4"/>
  <c r="I26" i="4"/>
  <c r="A47" i="4"/>
  <c r="J47" i="4"/>
  <c r="D71" i="4"/>
  <c r="H93" i="4"/>
  <c r="I44" i="4"/>
  <c r="I33" i="4"/>
  <c r="A41" i="4"/>
  <c r="J41" i="4"/>
  <c r="E72" i="4"/>
  <c r="I94" i="4"/>
  <c r="D16" i="4"/>
  <c r="A68" i="9"/>
  <c r="H54" i="4"/>
  <c r="C45" i="4"/>
  <c r="A1" i="4"/>
  <c r="C93" i="4"/>
  <c r="H36" i="4"/>
  <c r="A82" i="4"/>
  <c r="A36" i="4"/>
  <c r="H62" i="4"/>
  <c r="D53" i="4"/>
  <c r="A105" i="9"/>
  <c r="C105" i="9"/>
  <c r="I21" i="4"/>
  <c r="H21" i="4"/>
  <c r="H90" i="4"/>
  <c r="C74" i="4"/>
  <c r="A94" i="4"/>
  <c r="A88" i="4"/>
  <c r="C65" i="4"/>
  <c r="I4" i="4"/>
  <c r="C7" i="4"/>
  <c r="H23" i="4"/>
  <c r="E4" i="4"/>
  <c r="K56" i="9"/>
  <c r="D64" i="4"/>
  <c r="A116" i="9"/>
  <c r="C116" i="9"/>
  <c r="E8" i="4"/>
  <c r="K60" i="9"/>
  <c r="H43" i="4"/>
  <c r="I81" i="4"/>
  <c r="D26" i="4"/>
  <c r="A78" i="9"/>
  <c r="C17" i="4"/>
  <c r="I16" i="4"/>
  <c r="D7" i="4"/>
  <c r="A59" i="9"/>
  <c r="C77" i="4"/>
  <c r="G87" i="4"/>
  <c r="H68" i="4"/>
  <c r="C34" i="4"/>
  <c r="G20" i="4"/>
  <c r="B72" i="9"/>
  <c r="A25" i="4"/>
  <c r="J25" i="4"/>
  <c r="E15" i="4"/>
  <c r="K67" i="9"/>
  <c r="D62" i="4"/>
  <c r="A114" i="9"/>
  <c r="E114" i="9"/>
  <c r="I13" i="4"/>
  <c r="H80" i="4"/>
  <c r="C22" i="4"/>
  <c r="C81" i="4"/>
  <c r="I24" i="4"/>
  <c r="I27" i="4"/>
  <c r="H27" i="4"/>
  <c r="D13" i="4"/>
  <c r="A65" i="9"/>
  <c r="C61" i="4"/>
  <c r="H48" i="4"/>
  <c r="E69" i="4"/>
  <c r="E42" i="4"/>
  <c r="K94" i="9"/>
  <c r="C69" i="4"/>
  <c r="D80" i="4"/>
  <c r="A65" i="4"/>
  <c r="J65" i="4"/>
  <c r="I62" i="4"/>
  <c r="G79" i="4"/>
  <c r="A57" i="4"/>
  <c r="J57" i="4"/>
  <c r="E89" i="4"/>
  <c r="H73" i="4"/>
  <c r="C39" i="4"/>
  <c r="I11" i="4"/>
  <c r="I86" i="4"/>
  <c r="A17" i="4"/>
  <c r="J17" i="4"/>
  <c r="C78" i="4"/>
  <c r="G39" i="4"/>
  <c r="B91" i="9"/>
  <c r="D8" i="4"/>
  <c r="A60" i="9"/>
  <c r="C60" i="9"/>
  <c r="G70" i="4"/>
  <c r="A20" i="4"/>
  <c r="A44" i="4"/>
  <c r="D14" i="4"/>
  <c r="A66" i="9"/>
  <c r="D66" i="9"/>
  <c r="H17" i="4"/>
  <c r="A43" i="4"/>
  <c r="J43" i="4"/>
  <c r="E29" i="4"/>
  <c r="K81" i="9"/>
  <c r="D36" i="4"/>
  <c r="A88" i="9"/>
  <c r="E88" i="9"/>
  <c r="I69" i="4"/>
  <c r="E36" i="4"/>
  <c r="K88" i="9"/>
  <c r="D38" i="4"/>
  <c r="A90" i="9"/>
  <c r="A92" i="4"/>
  <c r="G18" i="4"/>
  <c r="B70" i="9"/>
  <c r="G37" i="4"/>
  <c r="B89" i="9"/>
  <c r="A93" i="4"/>
  <c r="J93" i="4"/>
  <c r="H91" i="4"/>
  <c r="E41" i="4"/>
  <c r="K93" i="9"/>
  <c r="E35" i="4"/>
  <c r="K87" i="9"/>
  <c r="D39" i="4"/>
  <c r="A91" i="9"/>
  <c r="L91" i="9"/>
  <c r="D60" i="4"/>
  <c r="A112" i="9"/>
  <c r="D112" i="9"/>
  <c r="J112" i="9"/>
  <c r="I48" i="4"/>
  <c r="H32" i="4"/>
  <c r="H52" i="4"/>
  <c r="E18" i="4"/>
  <c r="K70" i="9"/>
  <c r="D65" i="4"/>
  <c r="A117" i="9"/>
  <c r="E54" i="4"/>
  <c r="K106" i="9"/>
  <c r="A3" i="4"/>
  <c r="J3" i="4"/>
  <c r="E59" i="4"/>
  <c r="K111" i="9"/>
  <c r="H56" i="4"/>
  <c r="I35" i="4"/>
  <c r="A55" i="4"/>
  <c r="J55" i="4"/>
  <c r="H74" i="4"/>
  <c r="I67" i="4"/>
  <c r="E5" i="4"/>
  <c r="K57" i="9"/>
  <c r="C11" i="4"/>
  <c r="E62" i="4"/>
  <c r="K114" i="9"/>
  <c r="E40" i="4"/>
  <c r="K92" i="9"/>
  <c r="I74" i="4"/>
  <c r="H88" i="4"/>
  <c r="G85" i="4"/>
  <c r="C90" i="4"/>
  <c r="E87" i="4"/>
  <c r="G21" i="4"/>
  <c r="B73" i="9"/>
  <c r="G41" i="4"/>
  <c r="B93" i="9"/>
  <c r="I7" i="4"/>
  <c r="I5" i="4"/>
  <c r="H51" i="4"/>
  <c r="E27" i="4"/>
  <c r="K79" i="9"/>
  <c r="E50" i="4"/>
  <c r="K102" i="9"/>
  <c r="G26" i="4"/>
  <c r="B78" i="9"/>
  <c r="E80" i="4"/>
  <c r="G40" i="4"/>
  <c r="B92" i="9"/>
  <c r="A29" i="4"/>
  <c r="J29" i="4"/>
  <c r="I93" i="4"/>
  <c r="D59" i="4"/>
  <c r="A111" i="9"/>
  <c r="L111" i="9"/>
  <c r="C38" i="4"/>
  <c r="C1" i="4"/>
  <c r="C2" i="4"/>
  <c r="H15" i="4"/>
  <c r="C55" i="4"/>
  <c r="I34" i="4"/>
  <c r="C85" i="4"/>
  <c r="I47" i="4"/>
  <c r="G4" i="4"/>
  <c r="B56" i="9"/>
  <c r="I50" i="4"/>
  <c r="D79" i="4"/>
  <c r="H50" i="4"/>
  <c r="E47" i="4"/>
  <c r="K99" i="9"/>
  <c r="G74" i="4"/>
  <c r="A38" i="4"/>
  <c r="J38" i="4"/>
  <c r="C21" i="4"/>
  <c r="D35" i="4"/>
  <c r="A87" i="9"/>
  <c r="E87" i="9"/>
  <c r="G11" i="4"/>
  <c r="B63" i="9"/>
  <c r="H31" i="4"/>
  <c r="G10" i="4"/>
  <c r="B62" i="9"/>
  <c r="G46" i="4"/>
  <c r="B98" i="9"/>
  <c r="C10" i="4"/>
  <c r="E39" i="4"/>
  <c r="K91" i="9"/>
  <c r="H37" i="4"/>
  <c r="I31" i="4"/>
  <c r="G15" i="4"/>
  <c r="B67" i="9"/>
  <c r="D12" i="4"/>
  <c r="A64" i="9"/>
  <c r="L64" i="9"/>
  <c r="E13" i="4"/>
  <c r="K65" i="9"/>
  <c r="G58" i="4"/>
  <c r="B110" i="9"/>
  <c r="I43" i="4"/>
  <c r="G93" i="4"/>
  <c r="A60" i="4"/>
  <c r="H70" i="4"/>
  <c r="A87" i="4"/>
  <c r="J87" i="4"/>
  <c r="G34" i="4"/>
  <c r="B86" i="9"/>
  <c r="H44" i="4"/>
  <c r="E93" i="4"/>
  <c r="I54" i="4"/>
  <c r="G61" i="4"/>
  <c r="B113" i="9"/>
  <c r="E60" i="4"/>
  <c r="K112" i="9"/>
  <c r="A72" i="4"/>
  <c r="I55" i="4"/>
  <c r="E91" i="4"/>
  <c r="C70" i="4"/>
  <c r="D54" i="4"/>
  <c r="A106" i="9"/>
  <c r="C106" i="9"/>
  <c r="H89" i="4"/>
  <c r="H69" i="4"/>
  <c r="D40" i="4"/>
  <c r="A92" i="9"/>
  <c r="I92" i="9"/>
  <c r="H63" i="4"/>
  <c r="G16" i="4"/>
  <c r="B68" i="9"/>
  <c r="E82" i="4"/>
  <c r="C46" i="4"/>
  <c r="I29" i="4"/>
  <c r="G35" i="4"/>
  <c r="B87" i="9"/>
  <c r="H64" i="4"/>
  <c r="C18" i="4"/>
  <c r="C54" i="4"/>
  <c r="E92" i="4"/>
  <c r="H58" i="4"/>
  <c r="H35" i="4"/>
  <c r="H76" i="4"/>
  <c r="C76" i="4"/>
  <c r="I91" i="4"/>
  <c r="H72" i="4"/>
  <c r="E33" i="4"/>
  <c r="K85" i="9"/>
  <c r="H25" i="4"/>
  <c r="C94" i="4"/>
  <c r="H57" i="4"/>
  <c r="E12" i="4"/>
  <c r="K64" i="9"/>
  <c r="A66" i="4"/>
  <c r="I46" i="4"/>
  <c r="I3" i="4"/>
  <c r="E53" i="4"/>
  <c r="K105" i="9"/>
  <c r="G38" i="4"/>
  <c r="B90" i="9"/>
  <c r="C72" i="4"/>
  <c r="C24" i="4"/>
  <c r="D2" i="4"/>
  <c r="A54" i="9"/>
  <c r="F54" i="9"/>
  <c r="D11" i="4"/>
  <c r="A63" i="9"/>
  <c r="L63" i="9"/>
  <c r="E71" i="4"/>
  <c r="A18" i="4"/>
  <c r="I2" i="4"/>
  <c r="D48" i="4"/>
  <c r="A100" i="9"/>
  <c r="E86" i="4"/>
  <c r="I87" i="4"/>
  <c r="A33" i="4"/>
  <c r="J33" i="4"/>
  <c r="G92" i="4"/>
  <c r="G25" i="4"/>
  <c r="B77" i="9"/>
  <c r="I49" i="4"/>
  <c r="H14" i="4"/>
  <c r="H92" i="4"/>
  <c r="C8" i="4"/>
  <c r="E24" i="4"/>
  <c r="K76" i="9"/>
  <c r="G33" i="4"/>
  <c r="B85" i="9"/>
  <c r="C12" i="4"/>
  <c r="E2" i="4"/>
  <c r="K54" i="9"/>
  <c r="I73" i="4"/>
  <c r="H84" i="4"/>
  <c r="G52" i="4"/>
  <c r="B104" i="9"/>
  <c r="G24" i="4"/>
  <c r="B76" i="9"/>
  <c r="H67" i="4"/>
  <c r="A2" i="4"/>
  <c r="A46" i="4"/>
  <c r="G81" i="4"/>
  <c r="E23" i="4"/>
  <c r="K75" i="9"/>
  <c r="G2" i="4"/>
  <c r="B54" i="9"/>
  <c r="I76" i="4"/>
  <c r="D3" i="4"/>
  <c r="A55" i="9"/>
  <c r="L55" i="9"/>
  <c r="H87" i="4"/>
  <c r="G83" i="4"/>
  <c r="E83" i="4"/>
  <c r="E61" i="4"/>
  <c r="K113" i="9"/>
  <c r="D52" i="4"/>
  <c r="A104" i="9"/>
  <c r="D104" i="9"/>
  <c r="J104" i="9"/>
  <c r="D81" i="4"/>
  <c r="I88" i="4"/>
  <c r="E52" i="4"/>
  <c r="K104" i="9"/>
  <c r="H6" i="4"/>
  <c r="H13" i="4"/>
  <c r="D84" i="4"/>
  <c r="D50" i="4"/>
  <c r="A102" i="9"/>
  <c r="A26" i="4"/>
  <c r="A27" i="4"/>
  <c r="J27" i="4"/>
  <c r="I8" i="4"/>
  <c r="H3" i="4"/>
  <c r="I12" i="4"/>
  <c r="A79" i="4"/>
  <c r="J79" i="4"/>
  <c r="D43" i="4"/>
  <c r="A95" i="9"/>
  <c r="L95" i="9"/>
  <c r="I15" i="4"/>
  <c r="C32" i="4"/>
  <c r="G82" i="4"/>
  <c r="D46" i="4"/>
  <c r="A98" i="9"/>
  <c r="D15" i="4"/>
  <c r="A67" i="9"/>
  <c r="D67" i="9"/>
  <c r="G67" i="9"/>
  <c r="G90" i="4"/>
  <c r="G13" i="4"/>
  <c r="B65" i="9"/>
  <c r="I36" i="4"/>
  <c r="G65" i="4"/>
  <c r="B117" i="9"/>
  <c r="G27" i="4"/>
  <c r="B79" i="9"/>
  <c r="H55" i="4"/>
  <c r="A89" i="4"/>
  <c r="J89" i="4"/>
  <c r="I32" i="4"/>
  <c r="E45" i="4"/>
  <c r="K97" i="9"/>
  <c r="E1" i="4"/>
  <c r="K53" i="9"/>
  <c r="C64" i="4"/>
  <c r="A62" i="4"/>
  <c r="G43" i="4"/>
  <c r="B95" i="9"/>
  <c r="G23" i="4"/>
  <c r="B75" i="9"/>
  <c r="H18" i="4"/>
  <c r="C87" i="4"/>
  <c r="D27" i="4"/>
  <c r="A79" i="9"/>
  <c r="C75" i="4"/>
  <c r="G19" i="4"/>
  <c r="B71" i="9"/>
  <c r="I75" i="4"/>
  <c r="I37" i="4"/>
  <c r="G6" i="4"/>
  <c r="B58" i="9"/>
  <c r="D37" i="4"/>
  <c r="A89" i="9"/>
  <c r="F89" i="9"/>
  <c r="I30" i="4"/>
  <c r="A81" i="4"/>
  <c r="J81" i="4"/>
  <c r="D72" i="4"/>
  <c r="C50" i="4"/>
  <c r="D90" i="4"/>
  <c r="C19" i="4"/>
  <c r="A31" i="4"/>
  <c r="J31" i="4"/>
  <c r="I82" i="4"/>
  <c r="I78" i="4"/>
  <c r="E77" i="4"/>
  <c r="G47" i="4"/>
  <c r="B99" i="9"/>
  <c r="G72" i="4"/>
  <c r="A22" i="4"/>
  <c r="D6" i="4"/>
  <c r="A58" i="9"/>
  <c r="D58" i="9"/>
  <c r="A24" i="4"/>
  <c r="L25" i="4"/>
  <c r="I61" i="4"/>
  <c r="C84" i="4"/>
  <c r="H42" i="4"/>
  <c r="C62" i="4"/>
  <c r="C37" i="4"/>
  <c r="E65" i="4"/>
  <c r="K117" i="9"/>
  <c r="I63" i="4"/>
  <c r="E20" i="4"/>
  <c r="K72" i="9"/>
  <c r="H71" i="4"/>
  <c r="A80" i="4"/>
  <c r="H79" i="4"/>
  <c r="D68" i="4"/>
  <c r="I9" i="4"/>
  <c r="D66" i="4"/>
  <c r="A118" i="9"/>
  <c r="L118" i="9"/>
  <c r="A11" i="4"/>
  <c r="J11" i="4"/>
  <c r="G86" i="4"/>
  <c r="C59" i="4"/>
  <c r="G50" i="4"/>
  <c r="B102" i="9"/>
  <c r="I18" i="4"/>
  <c r="G89" i="4"/>
  <c r="A83" i="4"/>
  <c r="J83" i="4"/>
  <c r="E78" i="4"/>
  <c r="A14" i="4"/>
  <c r="C20" i="4"/>
  <c r="D94" i="4"/>
  <c r="G66" i="4"/>
  <c r="A23" i="4"/>
  <c r="J23" i="4"/>
  <c r="I25" i="4"/>
  <c r="G51" i="4"/>
  <c r="B103" i="9"/>
  <c r="I19" i="4"/>
  <c r="H26" i="4"/>
  <c r="I57" i="4"/>
  <c r="C79" i="4"/>
  <c r="C40" i="4"/>
  <c r="H34" i="4"/>
  <c r="H28" i="4"/>
  <c r="G60" i="4"/>
  <c r="B112" i="9"/>
  <c r="I92" i="4"/>
  <c r="C16" i="4"/>
  <c r="E95" i="4"/>
  <c r="I59" i="4"/>
  <c r="C71" i="4"/>
  <c r="A16" i="4"/>
  <c r="A85" i="4"/>
  <c r="J85" i="4"/>
  <c r="G8" i="4"/>
  <c r="B60" i="9"/>
  <c r="E94" i="4"/>
  <c r="C67" i="4"/>
  <c r="A48" i="4"/>
  <c r="L49" i="4"/>
  <c r="H65" i="4"/>
  <c r="A69" i="4"/>
  <c r="J69" i="4"/>
  <c r="G3" i="4"/>
  <c r="B55" i="9"/>
  <c r="A35" i="4"/>
  <c r="J35" i="4"/>
  <c r="A74" i="4"/>
  <c r="E31" i="4"/>
  <c r="K83" i="9"/>
  <c r="D77" i="4"/>
  <c r="E19" i="4"/>
  <c r="K71" i="9"/>
  <c r="I10" i="4"/>
  <c r="C30" i="4"/>
  <c r="A34" i="4"/>
  <c r="D92" i="4"/>
  <c r="E7" i="4"/>
  <c r="K59" i="9"/>
  <c r="G42" i="4"/>
  <c r="B94" i="9"/>
  <c r="E46" i="4"/>
  <c r="K98" i="9"/>
  <c r="E55" i="4"/>
  <c r="K107" i="9"/>
  <c r="C9" i="4"/>
  <c r="G32" i="4"/>
  <c r="B84" i="9"/>
  <c r="C41" i="4"/>
  <c r="G28" i="4"/>
  <c r="B80" i="9"/>
  <c r="C48" i="4"/>
  <c r="H33" i="4"/>
  <c r="E79" i="4"/>
  <c r="C49" i="4"/>
  <c r="H53" i="4"/>
  <c r="I80" i="4"/>
  <c r="I14" i="4"/>
  <c r="I89" i="4"/>
  <c r="D89" i="4"/>
  <c r="E11" i="4"/>
  <c r="K63" i="9"/>
  <c r="C47" i="4"/>
  <c r="D93" i="4"/>
  <c r="D18" i="4"/>
  <c r="A70" i="9"/>
  <c r="C57" i="4"/>
  <c r="G80" i="4"/>
  <c r="G88" i="4"/>
  <c r="E81" i="4"/>
  <c r="A86" i="4"/>
  <c r="I6" i="4"/>
  <c r="E68" i="4"/>
  <c r="E48" i="4"/>
  <c r="K100" i="9"/>
  <c r="C15" i="4"/>
  <c r="H11" i="4"/>
  <c r="C88" i="4"/>
  <c r="G53" i="4"/>
  <c r="B105" i="9"/>
  <c r="H45" i="4"/>
  <c r="C83" i="4"/>
  <c r="A59" i="4"/>
  <c r="J59" i="4"/>
  <c r="C36" i="4"/>
  <c r="A76" i="4"/>
  <c r="G57" i="4"/>
  <c r="B109" i="9"/>
  <c r="H7" i="4"/>
  <c r="H5" i="4"/>
  <c r="H29" i="4"/>
  <c r="E90" i="4"/>
  <c r="E43" i="4"/>
  <c r="K95" i="9"/>
  <c r="H66" i="4"/>
  <c r="D83" i="4"/>
  <c r="G64" i="4"/>
  <c r="B116" i="9"/>
  <c r="H16" i="4"/>
  <c r="A28" i="4"/>
  <c r="C13" i="4"/>
  <c r="H60" i="4"/>
  <c r="G30" i="4"/>
  <c r="B82" i="9"/>
  <c r="D78" i="4"/>
  <c r="D49" i="4"/>
  <c r="A101" i="9"/>
  <c r="F101" i="9"/>
  <c r="D30" i="4"/>
  <c r="A82" i="9"/>
  <c r="I82" i="9"/>
  <c r="G84" i="4"/>
  <c r="I53" i="4"/>
  <c r="H20" i="4"/>
  <c r="A64" i="4"/>
  <c r="D25" i="4"/>
  <c r="A77" i="9"/>
  <c r="F77" i="9"/>
  <c r="D74" i="4"/>
  <c r="I60" i="4"/>
  <c r="A71" i="4"/>
  <c r="J71" i="4"/>
  <c r="I65" i="4"/>
  <c r="A77" i="4"/>
  <c r="J77" i="4"/>
  <c r="G7" i="4"/>
  <c r="B59" i="9"/>
  <c r="A45" i="4"/>
  <c r="J45" i="4"/>
  <c r="C29" i="4"/>
  <c r="A13" i="4"/>
  <c r="J13" i="4"/>
  <c r="I20" i="4"/>
  <c r="H82" i="4"/>
  <c r="I72" i="4"/>
  <c r="A90" i="4"/>
  <c r="H86" i="4"/>
  <c r="I64" i="4"/>
  <c r="E85" i="4"/>
  <c r="E44" i="4"/>
  <c r="K96" i="9"/>
  <c r="H59" i="4"/>
  <c r="C25" i="4"/>
  <c r="A61" i="4"/>
  <c r="J61" i="4"/>
  <c r="G45" i="4"/>
  <c r="B97" i="9"/>
  <c r="H22" i="4"/>
  <c r="G75" i="4"/>
  <c r="C73" i="4"/>
  <c r="A58" i="4"/>
  <c r="D17" i="4"/>
  <c r="A69" i="9"/>
  <c r="E56" i="4"/>
  <c r="K108" i="9"/>
  <c r="A53" i="4"/>
  <c r="J53" i="4"/>
  <c r="C53" i="4"/>
  <c r="A15" i="4"/>
  <c r="J15" i="4"/>
  <c r="A5" i="4"/>
  <c r="J5" i="4"/>
  <c r="A51" i="4"/>
  <c r="J51" i="4"/>
  <c r="C35" i="4"/>
  <c r="G94" i="4"/>
  <c r="G63" i="4"/>
  <c r="B115" i="9"/>
  <c r="E21" i="4"/>
  <c r="K73" i="9"/>
  <c r="D75" i="4"/>
  <c r="D73" i="4"/>
  <c r="A52" i="4"/>
  <c r="E75" i="4"/>
  <c r="A68" i="4"/>
  <c r="A78" i="4"/>
  <c r="A30" i="4"/>
  <c r="G73" i="4"/>
  <c r="D82" i="4"/>
  <c r="G77" i="4"/>
  <c r="A4" i="4"/>
  <c r="E37" i="4"/>
  <c r="K89" i="9"/>
  <c r="G44" i="4"/>
  <c r="B96" i="9"/>
  <c r="E84" i="4"/>
  <c r="G76" i="4"/>
  <c r="A21" i="4"/>
  <c r="J21" i="4"/>
  <c r="A70" i="4"/>
  <c r="H81" i="4"/>
  <c r="C66" i="4"/>
  <c r="A91" i="4"/>
  <c r="J91" i="4"/>
  <c r="G68" i="4"/>
  <c r="D28" i="4"/>
  <c r="A80" i="9"/>
  <c r="D80" i="9"/>
  <c r="G80" i="9"/>
  <c r="E9" i="4"/>
  <c r="K61" i="9"/>
  <c r="A32" i="4"/>
  <c r="G49" i="4"/>
  <c r="B101" i="9"/>
  <c r="E32" i="4"/>
  <c r="K84" i="9"/>
  <c r="D31" i="4"/>
  <c r="A83" i="9"/>
  <c r="L83" i="9"/>
  <c r="D44" i="4"/>
  <c r="A96" i="9"/>
  <c r="D96" i="9"/>
  <c r="J96" i="9"/>
  <c r="G31" i="4"/>
  <c r="B83" i="9"/>
  <c r="H40" i="4"/>
  <c r="D51" i="4"/>
  <c r="A103" i="9"/>
  <c r="I85" i="4"/>
  <c r="I39" i="4"/>
  <c r="C26" i="4"/>
  <c r="D85" i="4"/>
  <c r="E16" i="4"/>
  <c r="K68" i="9"/>
  <c r="E26" i="4"/>
  <c r="K78" i="9"/>
  <c r="I90" i="4"/>
  <c r="C60" i="4"/>
  <c r="H19" i="4"/>
  <c r="H24" i="4"/>
  <c r="D58" i="4"/>
  <c r="A110" i="9"/>
  <c r="C110" i="9"/>
  <c r="D23" i="4"/>
  <c r="A75" i="9"/>
  <c r="I75" i="9"/>
  <c r="C27" i="4"/>
  <c r="G29" i="4"/>
  <c r="B81" i="9"/>
  <c r="C31" i="4"/>
  <c r="I28" i="4"/>
  <c r="A63" i="4"/>
  <c r="J63" i="4"/>
  <c r="A19" i="4"/>
  <c r="J19" i="4"/>
  <c r="I51" i="4"/>
  <c r="I17" i="4"/>
  <c r="H94" i="4"/>
  <c r="D86" i="4"/>
  <c r="H77" i="4"/>
  <c r="I45" i="4"/>
  <c r="C33" i="4"/>
  <c r="E63" i="4"/>
  <c r="K115" i="9"/>
  <c r="A56" i="4"/>
  <c r="D91" i="4"/>
  <c r="I84" i="4"/>
  <c r="C63" i="4"/>
  <c r="I52" i="4"/>
  <c r="C5" i="4"/>
  <c r="I70" i="4"/>
  <c r="D20" i="4"/>
  <c r="A72" i="9"/>
  <c r="F72" i="9"/>
  <c r="I71" i="4"/>
  <c r="A6" i="4"/>
  <c r="E17" i="4"/>
  <c r="K69" i="9"/>
  <c r="A10" i="4"/>
  <c r="C6" i="4"/>
  <c r="E88" i="4"/>
  <c r="E76" i="4"/>
  <c r="I77" i="4"/>
  <c r="H2" i="4"/>
  <c r="E66" i="4"/>
  <c r="K118" i="9"/>
  <c r="I58" i="4"/>
  <c r="C92" i="4"/>
  <c r="H78" i="4"/>
  <c r="C86" i="4"/>
  <c r="E67" i="4"/>
  <c r="E49" i="4"/>
  <c r="K101" i="9"/>
  <c r="G5" i="4"/>
  <c r="B57" i="9"/>
  <c r="A40" i="4"/>
  <c r="D42" i="4"/>
  <c r="A94" i="9"/>
  <c r="I94" i="9"/>
  <c r="C4" i="4"/>
  <c r="I79" i="4"/>
  <c r="D9" i="4"/>
  <c r="A61" i="9"/>
  <c r="H30" i="4"/>
  <c r="I38" i="4"/>
  <c r="C89" i="4"/>
  <c r="E6" i="4"/>
  <c r="K58" i="9"/>
  <c r="G67" i="4"/>
  <c r="C68" i="4"/>
  <c r="C52" i="4"/>
  <c r="D56" i="4"/>
  <c r="A108" i="9"/>
  <c r="D87" i="4"/>
  <c r="H8" i="4"/>
  <c r="H41" i="4"/>
  <c r="C91" i="4"/>
  <c r="D10" i="4"/>
  <c r="A62" i="9"/>
  <c r="D62" i="9"/>
  <c r="G62" i="9"/>
  <c r="C56" i="4"/>
  <c r="D4" i="4"/>
  <c r="A56" i="9"/>
  <c r="F56" i="9"/>
  <c r="D1" i="4"/>
  <c r="A53" i="9"/>
  <c r="C53" i="9"/>
  <c r="I23" i="4"/>
  <c r="G71" i="4"/>
  <c r="A9" i="4"/>
  <c r="J9" i="4"/>
  <c r="C15" i="6"/>
  <c r="E56" i="9"/>
  <c r="K45" i="9"/>
  <c r="J40" i="9"/>
  <c r="L43" i="9"/>
  <c r="L46" i="9"/>
  <c r="T46" i="9"/>
  <c r="L41" i="9"/>
  <c r="N41" i="9"/>
  <c r="K40" i="9"/>
  <c r="A1" i="10"/>
  <c r="F88" i="9"/>
  <c r="I57" i="9"/>
  <c r="L107" i="9"/>
  <c r="E73" i="9"/>
  <c r="J84" i="4"/>
  <c r="E70" i="9"/>
  <c r="F60" i="9"/>
  <c r="E93" i="9"/>
  <c r="I99" i="9"/>
  <c r="E106" i="9"/>
  <c r="E55" i="9"/>
  <c r="D101" i="9"/>
  <c r="G101" i="9"/>
  <c r="E54" i="9"/>
  <c r="C87" i="9"/>
  <c r="J24" i="4"/>
  <c r="C112" i="9"/>
  <c r="L106" i="9"/>
  <c r="M106" i="9"/>
  <c r="E66" i="9"/>
  <c r="F96" i="9"/>
  <c r="F110" i="9"/>
  <c r="L54" i="9"/>
  <c r="M54" i="9"/>
  <c r="M107" i="9"/>
  <c r="D64" i="9"/>
  <c r="I77" i="9"/>
  <c r="C67" i="9"/>
  <c r="F62" i="9"/>
  <c r="C80" i="9"/>
  <c r="J80" i="9"/>
  <c r="M64" i="9"/>
  <c r="M99" i="9"/>
  <c r="D93" i="9"/>
  <c r="J93" i="9"/>
  <c r="E76" i="9"/>
  <c r="E116" i="9"/>
  <c r="F106" i="9"/>
  <c r="E94" i="9"/>
  <c r="I60" i="9"/>
  <c r="I55" i="9"/>
  <c r="E96" i="9"/>
  <c r="E71" i="9"/>
  <c r="I110" i="9"/>
  <c r="I88" i="9"/>
  <c r="I44" i="9"/>
  <c r="F44" i="9"/>
  <c r="D107" i="9"/>
  <c r="G107" i="9"/>
  <c r="D81" i="9"/>
  <c r="J81" i="9"/>
  <c r="E64" i="9"/>
  <c r="C77" i="9"/>
  <c r="D54" i="9"/>
  <c r="G54" i="9"/>
  <c r="C101" i="9"/>
  <c r="D110" i="9"/>
  <c r="J110" i="9"/>
  <c r="I109" i="9"/>
  <c r="D94" i="9"/>
  <c r="J94" i="9"/>
  <c r="L39" i="4"/>
  <c r="D116" i="9"/>
  <c r="G116" i="9"/>
  <c r="I106" i="9"/>
  <c r="D106" i="9"/>
  <c r="J106" i="9"/>
  <c r="C94" i="9"/>
  <c r="L66" i="9"/>
  <c r="M66" i="9"/>
  <c r="D55" i="9"/>
  <c r="J55" i="9"/>
  <c r="L96" i="9"/>
  <c r="M96" i="9"/>
  <c r="D77" i="9"/>
  <c r="J77" i="9"/>
  <c r="L101" i="9"/>
  <c r="M101" i="9"/>
  <c r="L110" i="9"/>
  <c r="M110" i="9"/>
  <c r="L67" i="9"/>
  <c r="M67" i="9"/>
  <c r="E77" i="9"/>
  <c r="J48" i="4"/>
  <c r="F80" i="9"/>
  <c r="I64" i="9"/>
  <c r="L77" i="9"/>
  <c r="M77" i="9"/>
  <c r="I54" i="9"/>
  <c r="C54" i="9"/>
  <c r="I101" i="9"/>
  <c r="E101" i="9"/>
  <c r="E110" i="9"/>
  <c r="C56" i="9"/>
  <c r="I62" i="9"/>
  <c r="I56" i="9"/>
  <c r="M83" i="9"/>
  <c r="M76" i="9"/>
  <c r="D73" i="9"/>
  <c r="J73" i="9"/>
  <c r="P46" i="9"/>
  <c r="F85" i="9"/>
  <c r="F115" i="9"/>
  <c r="I85" i="9"/>
  <c r="D86" i="9"/>
  <c r="J86" i="9"/>
  <c r="D63" i="9"/>
  <c r="G63" i="9"/>
  <c r="E95" i="9"/>
  <c r="E115" i="9"/>
  <c r="C73" i="9"/>
  <c r="F57" i="9"/>
  <c r="L114" i="9"/>
  <c r="M114" i="9"/>
  <c r="D92" i="9"/>
  <c r="G92" i="9"/>
  <c r="C57" i="9"/>
  <c r="D91" i="9"/>
  <c r="J91" i="9"/>
  <c r="I115" i="9"/>
  <c r="E57" i="9"/>
  <c r="I73" i="9"/>
  <c r="L73" i="9"/>
  <c r="M73" i="9"/>
  <c r="L57" i="9"/>
  <c r="M57" i="9"/>
  <c r="C115" i="9"/>
  <c r="J115" i="9"/>
  <c r="C85" i="9"/>
  <c r="C111" i="9"/>
  <c r="I111" i="9"/>
  <c r="E85" i="9"/>
  <c r="F86" i="9"/>
  <c r="M95" i="9"/>
  <c r="M63" i="9"/>
  <c r="M91" i="9"/>
  <c r="H44" i="9"/>
  <c r="F92" i="9"/>
  <c r="C92" i="9"/>
  <c r="F91" i="9"/>
  <c r="L53" i="9"/>
  <c r="M53" i="9"/>
  <c r="C91" i="9"/>
  <c r="F82" i="9"/>
  <c r="L115" i="9"/>
  <c r="M115" i="9"/>
  <c r="L85" i="9"/>
  <c r="M85" i="9"/>
  <c r="F114" i="9"/>
  <c r="E86" i="9"/>
  <c r="I74" i="9"/>
  <c r="C74" i="9"/>
  <c r="F74" i="9"/>
  <c r="F108" i="9"/>
  <c r="E108" i="9"/>
  <c r="C108" i="9"/>
  <c r="I108" i="9"/>
  <c r="D108" i="9"/>
  <c r="J108" i="9"/>
  <c r="F61" i="9"/>
  <c r="C61" i="9"/>
  <c r="D61" i="9"/>
  <c r="G61" i="9"/>
  <c r="I61" i="9"/>
  <c r="E61" i="9"/>
  <c r="L61" i="9"/>
  <c r="M61" i="9"/>
  <c r="L41" i="4"/>
  <c r="J40" i="4"/>
  <c r="J10" i="4"/>
  <c r="L11" i="4"/>
  <c r="L7" i="4"/>
  <c r="J6" i="4"/>
  <c r="E72" i="9"/>
  <c r="D72" i="9"/>
  <c r="G72" i="9"/>
  <c r="L72" i="9"/>
  <c r="M72" i="9"/>
  <c r="I72" i="9"/>
  <c r="L75" i="9"/>
  <c r="M75" i="9"/>
  <c r="F75" i="9"/>
  <c r="D75" i="9"/>
  <c r="G75" i="9"/>
  <c r="C75" i="9"/>
  <c r="E75" i="9"/>
  <c r="I103" i="9"/>
  <c r="F103" i="9"/>
  <c r="L103" i="9"/>
  <c r="M103" i="9"/>
  <c r="E103" i="9"/>
  <c r="D103" i="9"/>
  <c r="J103" i="9"/>
  <c r="C103" i="9"/>
  <c r="C83" i="9"/>
  <c r="I83" i="9"/>
  <c r="F83" i="9"/>
  <c r="D83" i="9"/>
  <c r="G83" i="9"/>
  <c r="E83" i="9"/>
  <c r="L71" i="4"/>
  <c r="J70" i="4"/>
  <c r="L5" i="4"/>
  <c r="J4" i="4"/>
  <c r="J30" i="4"/>
  <c r="L31" i="4"/>
  <c r="J68" i="4"/>
  <c r="L69" i="4"/>
  <c r="L53" i="4"/>
  <c r="J52" i="4"/>
  <c r="L59" i="4"/>
  <c r="J58" i="4"/>
  <c r="L91" i="4"/>
  <c r="J90" i="4"/>
  <c r="L65" i="4"/>
  <c r="J64" i="4"/>
  <c r="D82" i="9"/>
  <c r="J82" i="9"/>
  <c r="C82" i="9"/>
  <c r="E82" i="9"/>
  <c r="L82" i="9"/>
  <c r="M82" i="9"/>
  <c r="J28" i="4"/>
  <c r="L29" i="4"/>
  <c r="D70" i="9"/>
  <c r="G70" i="9"/>
  <c r="C70" i="9"/>
  <c r="L70" i="9"/>
  <c r="M70" i="9"/>
  <c r="I70" i="9"/>
  <c r="F70" i="9"/>
  <c r="J34" i="4"/>
  <c r="L35" i="4"/>
  <c r="L75" i="4"/>
  <c r="J74" i="4"/>
  <c r="H40" i="9"/>
  <c r="H41" i="9"/>
  <c r="L17" i="4"/>
  <c r="J16" i="4"/>
  <c r="L15" i="4"/>
  <c r="J14" i="4"/>
  <c r="C58" i="9"/>
  <c r="J58" i="9"/>
  <c r="F58" i="9"/>
  <c r="E58" i="9"/>
  <c r="L58" i="9"/>
  <c r="M58" i="9"/>
  <c r="I58" i="9"/>
  <c r="E89" i="9"/>
  <c r="D89" i="9"/>
  <c r="J89" i="9"/>
  <c r="L89" i="9"/>
  <c r="M89" i="9"/>
  <c r="I89" i="9"/>
  <c r="C89" i="9"/>
  <c r="F79" i="9"/>
  <c r="I79" i="9"/>
  <c r="D79" i="9"/>
  <c r="J79" i="9"/>
  <c r="E79" i="9"/>
  <c r="L79" i="9"/>
  <c r="M79" i="9"/>
  <c r="C79" i="9"/>
  <c r="F98" i="9"/>
  <c r="D98" i="9"/>
  <c r="G98" i="9"/>
  <c r="E98" i="9"/>
  <c r="L98" i="9"/>
  <c r="M98" i="9"/>
  <c r="C98" i="9"/>
  <c r="I98" i="9"/>
  <c r="F95" i="9"/>
  <c r="C95" i="9"/>
  <c r="I95" i="9"/>
  <c r="D95" i="9"/>
  <c r="J95" i="9"/>
  <c r="L27" i="4"/>
  <c r="J26" i="4"/>
  <c r="C104" i="9"/>
  <c r="F104" i="9"/>
  <c r="E104" i="9"/>
  <c r="I104" i="9"/>
  <c r="L104" i="9"/>
  <c r="M104" i="9"/>
  <c r="L47" i="4"/>
  <c r="J46" i="4"/>
  <c r="D100" i="9"/>
  <c r="G100" i="9"/>
  <c r="C100" i="9"/>
  <c r="E100" i="9"/>
  <c r="I100" i="9"/>
  <c r="F100" i="9"/>
  <c r="L100" i="9"/>
  <c r="M100" i="9"/>
  <c r="L19" i="4"/>
  <c r="J18" i="4"/>
  <c r="E63" i="9"/>
  <c r="F63" i="9"/>
  <c r="C63" i="9"/>
  <c r="I63" i="9"/>
  <c r="J66" i="4"/>
  <c r="L67" i="4"/>
  <c r="E92" i="9"/>
  <c r="L92" i="9"/>
  <c r="M92" i="9"/>
  <c r="L61" i="4"/>
  <c r="J60" i="4"/>
  <c r="C72" i="9"/>
  <c r="L108" i="9"/>
  <c r="M108" i="9"/>
  <c r="L112" i="9"/>
  <c r="M112" i="9"/>
  <c r="E112" i="9"/>
  <c r="I112" i="9"/>
  <c r="F112" i="9"/>
  <c r="L93" i="4"/>
  <c r="J92" i="4"/>
  <c r="L88" i="9"/>
  <c r="M88" i="9"/>
  <c r="C88" i="9"/>
  <c r="D88" i="9"/>
  <c r="G88" i="9"/>
  <c r="C66" i="9"/>
  <c r="J66" i="9"/>
  <c r="I66" i="9"/>
  <c r="F66" i="9"/>
  <c r="J20" i="4"/>
  <c r="L21" i="4"/>
  <c r="L60" i="9"/>
  <c r="M60" i="9"/>
  <c r="D60" i="9"/>
  <c r="J60" i="9"/>
  <c r="E60" i="9"/>
  <c r="D78" i="9"/>
  <c r="G78" i="9"/>
  <c r="E78" i="9"/>
  <c r="F78" i="9"/>
  <c r="I78" i="9"/>
  <c r="C78" i="9"/>
  <c r="L78" i="9"/>
  <c r="M78" i="9"/>
  <c r="L116" i="9"/>
  <c r="M116" i="9"/>
  <c r="I116" i="9"/>
  <c r="F116" i="9"/>
  <c r="L89" i="4"/>
  <c r="J88" i="4"/>
  <c r="I105" i="9"/>
  <c r="L105" i="9"/>
  <c r="M105" i="9"/>
  <c r="E105" i="9"/>
  <c r="D105" i="9"/>
  <c r="J105" i="9"/>
  <c r="F105" i="9"/>
  <c r="L37" i="4"/>
  <c r="J36" i="4"/>
  <c r="J1" i="4"/>
  <c r="I1" i="4"/>
  <c r="F53" i="9"/>
  <c r="H1" i="4"/>
  <c r="C84" i="9"/>
  <c r="F84" i="9"/>
  <c r="I84" i="9"/>
  <c r="E84" i="9"/>
  <c r="D84" i="9"/>
  <c r="J84" i="9"/>
  <c r="L84" i="9"/>
  <c r="M84" i="9"/>
  <c r="J54" i="4"/>
  <c r="L55" i="4"/>
  <c r="E113" i="9"/>
  <c r="C113" i="9"/>
  <c r="J113" i="9"/>
  <c r="I113" i="9"/>
  <c r="F113" i="9"/>
  <c r="L113" i="9"/>
  <c r="M113" i="9"/>
  <c r="C97" i="9"/>
  <c r="I97" i="9"/>
  <c r="E97" i="9"/>
  <c r="L97" i="9"/>
  <c r="M97" i="9"/>
  <c r="F97" i="9"/>
  <c r="C71" i="9"/>
  <c r="D71" i="9"/>
  <c r="G71" i="9"/>
  <c r="L71" i="9"/>
  <c r="M71" i="9"/>
  <c r="F71" i="9"/>
  <c r="C76" i="9"/>
  <c r="F76" i="9"/>
  <c r="I76" i="9"/>
  <c r="D76" i="9"/>
  <c r="J76" i="9"/>
  <c r="L9" i="4"/>
  <c r="J8" i="4"/>
  <c r="L81" i="9"/>
  <c r="M81" i="9"/>
  <c r="I81" i="9"/>
  <c r="E81" i="9"/>
  <c r="F81" i="9"/>
  <c r="I93" i="9"/>
  <c r="L93" i="9"/>
  <c r="M93" i="9"/>
  <c r="C93" i="9"/>
  <c r="E107" i="9"/>
  <c r="C107" i="9"/>
  <c r="I107" i="9"/>
  <c r="E109" i="9"/>
  <c r="L109" i="9"/>
  <c r="M109" i="9"/>
  <c r="F109" i="9"/>
  <c r="D109" i="9"/>
  <c r="J109" i="9"/>
  <c r="J12" i="4"/>
  <c r="L13" i="4"/>
  <c r="F99" i="9"/>
  <c r="D99" i="9"/>
  <c r="J99" i="9"/>
  <c r="C99" i="9"/>
  <c r="E99" i="9"/>
  <c r="M55" i="9"/>
  <c r="M111" i="9"/>
  <c r="D56" i="9"/>
  <c r="J56" i="9"/>
  <c r="L56" i="9"/>
  <c r="M56" i="9"/>
  <c r="L62" i="9"/>
  <c r="M62" i="9"/>
  <c r="E62" i="9"/>
  <c r="C62" i="9"/>
  <c r="L94" i="9"/>
  <c r="M94" i="9"/>
  <c r="F94" i="9"/>
  <c r="J56" i="4"/>
  <c r="L57" i="4"/>
  <c r="C96" i="9"/>
  <c r="I96" i="9"/>
  <c r="L33" i="4"/>
  <c r="J32" i="4"/>
  <c r="E80" i="9"/>
  <c r="L80" i="9"/>
  <c r="M80" i="9"/>
  <c r="I80" i="9"/>
  <c r="J78" i="4"/>
  <c r="L79" i="4"/>
  <c r="C69" i="9"/>
  <c r="D69" i="9"/>
  <c r="J69" i="9"/>
  <c r="F69" i="9"/>
  <c r="E69" i="9"/>
  <c r="L69" i="9"/>
  <c r="M69" i="9"/>
  <c r="I69" i="9"/>
  <c r="L77" i="4"/>
  <c r="J76" i="4"/>
  <c r="J86" i="4"/>
  <c r="L87" i="4"/>
  <c r="M118" i="9"/>
  <c r="J80" i="4"/>
  <c r="L81" i="4"/>
  <c r="L23" i="4"/>
  <c r="J22" i="4"/>
  <c r="J62" i="4"/>
  <c r="L63" i="4"/>
  <c r="E67" i="9"/>
  <c r="F67" i="9"/>
  <c r="I67" i="9"/>
  <c r="I102" i="9"/>
  <c r="D102" i="9"/>
  <c r="G102" i="9"/>
  <c r="C102" i="9"/>
  <c r="E102" i="9"/>
  <c r="F102" i="9"/>
  <c r="L102" i="9"/>
  <c r="M102" i="9"/>
  <c r="F55" i="9"/>
  <c r="C55" i="9"/>
  <c r="L3" i="4"/>
  <c r="J2" i="4"/>
  <c r="L73" i="4"/>
  <c r="J72" i="4"/>
  <c r="F64" i="9"/>
  <c r="C64" i="9"/>
  <c r="D87" i="9"/>
  <c r="J87" i="9"/>
  <c r="I87" i="9"/>
  <c r="L87" i="9"/>
  <c r="M87" i="9"/>
  <c r="F87" i="9"/>
  <c r="E111" i="9"/>
  <c r="F111" i="9"/>
  <c r="D111" i="9"/>
  <c r="J111" i="9"/>
  <c r="F117" i="9"/>
  <c r="C117" i="9"/>
  <c r="I117" i="9"/>
  <c r="D117" i="9"/>
  <c r="J117" i="9"/>
  <c r="E117" i="9"/>
  <c r="L117" i="9"/>
  <c r="M117" i="9"/>
  <c r="E91" i="9"/>
  <c r="I91" i="9"/>
  <c r="D90" i="9"/>
  <c r="J90" i="9"/>
  <c r="E90" i="9"/>
  <c r="I90" i="9"/>
  <c r="L90" i="9"/>
  <c r="M90" i="9"/>
  <c r="C90" i="9"/>
  <c r="G90" i="9"/>
  <c r="F90" i="9"/>
  <c r="J44" i="4"/>
  <c r="L45" i="4"/>
  <c r="E65" i="9"/>
  <c r="L65" i="9"/>
  <c r="M65" i="9"/>
  <c r="I65" i="9"/>
  <c r="F65" i="9"/>
  <c r="D65" i="9"/>
  <c r="J65" i="9"/>
  <c r="C65" i="9"/>
  <c r="I114" i="9"/>
  <c r="C114" i="9"/>
  <c r="D114" i="9"/>
  <c r="J114" i="9"/>
  <c r="E59" i="9"/>
  <c r="C59" i="9"/>
  <c r="I59" i="9"/>
  <c r="L59" i="9"/>
  <c r="M59" i="9"/>
  <c r="F59" i="9"/>
  <c r="D59" i="9"/>
  <c r="J59" i="9"/>
  <c r="J94" i="4"/>
  <c r="L95" i="4"/>
  <c r="L83" i="4"/>
  <c r="J82" i="4"/>
  <c r="E68" i="9"/>
  <c r="D68" i="9"/>
  <c r="J68" i="9"/>
  <c r="I68" i="9"/>
  <c r="F68" i="9"/>
  <c r="C68" i="9"/>
  <c r="L68" i="9"/>
  <c r="M68" i="9"/>
  <c r="L43" i="4"/>
  <c r="J42" i="4"/>
  <c r="E74" i="9"/>
  <c r="L74" i="9"/>
  <c r="M74" i="9"/>
  <c r="L86" i="9"/>
  <c r="M86" i="9"/>
  <c r="C86" i="9"/>
  <c r="L51" i="4"/>
  <c r="J50" i="4"/>
  <c r="L42" i="9"/>
  <c r="R41" i="9"/>
  <c r="T41" i="9"/>
  <c r="L47" i="9"/>
  <c r="C45" i="9"/>
  <c r="C47" i="9"/>
  <c r="R46" i="9"/>
  <c r="N46" i="9"/>
  <c r="L13" i="9"/>
  <c r="P41" i="9"/>
  <c r="L11" i="9"/>
  <c r="B38" i="9"/>
  <c r="I39" i="9"/>
  <c r="H39" i="9"/>
  <c r="H45" i="9"/>
  <c r="H47" i="9"/>
  <c r="B43" i="9"/>
  <c r="C44" i="9"/>
  <c r="G58" i="9"/>
  <c r="D44" i="9"/>
  <c r="G64" i="9"/>
  <c r="G96" i="9"/>
  <c r="G93" i="9"/>
  <c r="G66" i="9"/>
  <c r="E44" i="9"/>
  <c r="G103" i="9"/>
  <c r="J72" i="9"/>
  <c r="C118" i="9"/>
  <c r="G115" i="9"/>
  <c r="G99" i="9"/>
  <c r="G113" i="9"/>
  <c r="J62" i="9"/>
  <c r="R42" i="9"/>
  <c r="F40" i="9"/>
  <c r="F42" i="9"/>
  <c r="P42" i="9"/>
  <c r="E40" i="9"/>
  <c r="E42" i="9"/>
  <c r="T42" i="9"/>
  <c r="G40" i="9"/>
  <c r="N42" i="9"/>
  <c r="D40" i="9"/>
  <c r="D42" i="9"/>
  <c r="L12" i="9"/>
  <c r="C40" i="9"/>
  <c r="D39" i="9"/>
  <c r="E39" i="9"/>
  <c r="C39" i="9"/>
  <c r="F39" i="9"/>
  <c r="T47" i="9"/>
  <c r="P47" i="9"/>
  <c r="E45" i="9"/>
  <c r="E47" i="9"/>
  <c r="R47" i="9"/>
  <c r="F45" i="9"/>
  <c r="F47" i="9"/>
  <c r="N47" i="9"/>
  <c r="D45" i="9"/>
  <c r="D47" i="9"/>
  <c r="L14" i="9"/>
  <c r="G44" i="9"/>
  <c r="G39" i="9"/>
  <c r="G41" i="9"/>
  <c r="H42" i="9"/>
  <c r="J98" i="9"/>
  <c r="G73" i="9"/>
  <c r="G112" i="9"/>
  <c r="J70" i="9"/>
  <c r="G59" i="9"/>
  <c r="J100" i="9"/>
  <c r="G79" i="9"/>
  <c r="J101" i="9"/>
  <c r="J54" i="9"/>
  <c r="G104" i="9"/>
  <c r="G85" i="9"/>
  <c r="J67" i="9"/>
  <c r="J97" i="9"/>
  <c r="J71" i="9"/>
  <c r="J75" i="9"/>
  <c r="J88" i="9"/>
  <c r="G111" i="9"/>
  <c r="J92" i="9"/>
  <c r="G91" i="9"/>
  <c r="G109" i="9"/>
  <c r="J78" i="9"/>
  <c r="G60" i="9"/>
  <c r="H46" i="9"/>
  <c r="J63" i="9"/>
  <c r="G82" i="9"/>
  <c r="G55" i="9"/>
  <c r="J107" i="9"/>
  <c r="J102" i="9"/>
  <c r="G114" i="9"/>
  <c r="G76" i="9"/>
  <c r="D53" i="9"/>
  <c r="G87" i="9"/>
  <c r="G74" i="9"/>
  <c r="G94" i="9"/>
  <c r="G110" i="9"/>
  <c r="J57" i="9"/>
  <c r="F118" i="9"/>
  <c r="F41" i="9"/>
  <c r="G45" i="9"/>
  <c r="G46" i="9"/>
  <c r="G95" i="9"/>
  <c r="G105" i="9"/>
  <c r="G89" i="9"/>
  <c r="G56" i="9"/>
  <c r="G86" i="9"/>
  <c r="G77" i="9"/>
  <c r="J116" i="9"/>
  <c r="D41" i="9"/>
  <c r="E41" i="9"/>
  <c r="D46" i="9"/>
  <c r="G42" i="9"/>
  <c r="E46" i="9"/>
  <c r="F46" i="9"/>
  <c r="C46" i="9"/>
  <c r="C41" i="9"/>
  <c r="C42" i="9"/>
  <c r="I40" i="9"/>
  <c r="J61" i="9"/>
  <c r="J83" i="9"/>
  <c r="G108" i="9"/>
  <c r="G84" i="9"/>
  <c r="G69" i="9"/>
  <c r="G117" i="9"/>
  <c r="G65" i="9"/>
  <c r="G68" i="9"/>
  <c r="G81" i="9"/>
  <c r="G106" i="9"/>
  <c r="I42" i="9"/>
  <c r="K42" i="9"/>
  <c r="G53" i="9"/>
  <c r="E53" i="9"/>
  <c r="E118" i="9"/>
  <c r="J53" i="9"/>
  <c r="D118" i="9"/>
  <c r="J118" i="9"/>
  <c r="G47" i="9"/>
  <c r="I47" i="9"/>
  <c r="I46" i="9"/>
  <c r="K46" i="9"/>
  <c r="J41" i="9"/>
  <c r="I45" i="9"/>
  <c r="I41" i="9"/>
  <c r="K41" i="9"/>
  <c r="K47" i="9"/>
  <c r="J42" i="9"/>
  <c r="E11" i="9"/>
  <c r="D11" i="9"/>
  <c r="I53" i="9"/>
  <c r="I118" i="9"/>
  <c r="G118" i="9"/>
  <c r="E12" i="9"/>
  <c r="D12" i="9"/>
  <c r="E10" i="9"/>
  <c r="D10" i="9"/>
  <c r="E13" i="9"/>
  <c r="D13" i="9"/>
  <c r="E14" i="9"/>
  <c r="D14"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<sst xmlns="http://schemas.openxmlformats.org/spreadsheetml/2006/main" count="4531" uniqueCount="2020">
  <si>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</si>
  <si>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</si>
  <si>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</si>
  <si>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</si>
  <si>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</si>
  <si>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</si>
  <si>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</si>
  <si>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</si>
  <si>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</si>
  <si>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</si>
  <si>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</si>
  <si>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</si>
  <si>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</si>
  <si>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</si>
  <si>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</si>
  <si>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</si>
  <si>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</si>
  <si>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</si>
  <si>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</si>
  <si>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</si>
  <si>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</si>
  <si>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</si>
  <si>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</si>
  <si>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</si>
  <si>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</si>
  <si>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</si>
  <si>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</si>
  <si>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</si>
  <si>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</si>
  <si>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</si>
  <si>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</si>
  <si>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</si>
  <si>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</si>
  <si>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</si>
  <si>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</si>
  <si>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</si>
  <si>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</si>
  <si>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</si>
  <si>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</si>
  <si>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</si>
  <si>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</si>
  <si>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</si>
  <si>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</si>
  <si>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</si>
  <si>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</si>
  <si>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</si>
  <si>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</si>
  <si>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</si>
  <si>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</si>
  <si>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</si>
  <si>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</si>
  <si>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</si>
  <si>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</si>
  <si>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</si>
  <si>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</si>
  <si>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</si>
  <si>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</si>
  <si>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</si>
  <si>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</si>
  <si>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</si>
  <si>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</si>
  <si>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</si>
  <si>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</si>
  <si>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</si>
  <si>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</si>
  <si>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</si>
  <si>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</si>
  <si>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</si>
  <si>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</si>
  <si>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</si>
  <si>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</si>
  <si>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</si>
  <si>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</si>
  <si>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</si>
  <si>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</si>
  <si>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</si>
  <si>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</si>
  <si>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</si>
  <si>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</si>
  <si>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</si>
  <si>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</si>
  <si>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</si>
  <si>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</si>
  <si>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</si>
  <si>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</si>
  <si>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</si>
  <si>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</si>
  <si>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</si>
  <si>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</si>
  <si>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</si>
  <si>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</si>
  <si>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</si>
  <si>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</si>
  <si>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</si>
  <si>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</si>
  <si>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</si>
  <si>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</si>
  <si>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</si>
  <si>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</si>
  <si>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</si>
  <si>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</si>
  <si>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</si>
  <si>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</si>
  <si>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</si>
  <si>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</si>
  <si>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</si>
  <si>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</si>
  <si>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</si>
  <si>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</si>
  <si>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</si>
  <si>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</si>
  <si>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</si>
  <si>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</si>
  <si>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</si>
  <si>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</si>
  <si>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</si>
  <si>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</si>
  <si>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</si>
  <si>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</si>
  <si>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</si>
  <si>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</si>
  <si>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</si>
  <si>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</si>
  <si>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</si>
  <si>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</si>
  <si>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</si>
  <si>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</si>
  <si>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</si>
  <si>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</si>
  <si>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</si>
  <si>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</si>
  <si>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</si>
  <si>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</si>
  <si>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</si>
  <si>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</si>
  <si>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</si>
  <si>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</si>
  <si>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</si>
  <si>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</si>
  <si>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</si>
  <si>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</si>
  <si>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</si>
  <si>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</si>
  <si>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</si>
  <si>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</si>
  <si>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</si>
  <si>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</si>
  <si>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</si>
  <si>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</si>
  <si>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</si>
  <si>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</si>
  <si>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</si>
  <si>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</si>
  <si>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</si>
  <si>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</si>
  <si>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</si>
  <si>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</si>
  <si>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</si>
  <si>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</si>
  <si>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</si>
  <si>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</si>
  <si>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</si>
  <si>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</si>
  <si>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</si>
  <si>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</si>
  <si>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</si>
  <si>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</si>
  <si>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</si>
  <si>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</si>
  <si>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</si>
  <si>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</si>
  <si>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</si>
  <si>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</si>
  <si>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</si>
  <si>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</si>
  <si>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</si>
  <si>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</si>
  <si>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</si>
  <si>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</si>
  <si>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</si>
  <si>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</si>
  <si>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</si>
  <si>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</si>
  <si>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</si>
  <si>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</si>
  <si>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</si>
  <si>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</si>
  <si>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</si>
  <si>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</si>
  <si>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</si>
  <si>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</si>
  <si>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</si>
  <si>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</si>
  <si>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</si>
  <si>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</si>
  <si>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</si>
  <si>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</si>
  <si>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</si>
  <si>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</si>
  <si>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</si>
  <si>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</si>
  <si>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</si>
  <si>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</si>
  <si>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</si>
  <si>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</si>
  <si>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</si>
  <si>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</si>
  <si>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</si>
  <si>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</si>
  <si>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</si>
  <si>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</si>
  <si>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</si>
  <si>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</si>
  <si>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</si>
  <si>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</si>
  <si>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</si>
  <si>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</si>
  <si>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</si>
  <si>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</si>
  <si>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</si>
  <si>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</si>
  <si>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</si>
  <si>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</si>
  <si>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</si>
  <si>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</si>
  <si>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</si>
  <si>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</si>
  <si>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</si>
  <si>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</si>
  <si>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</si>
  <si>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</si>
  <si>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</si>
  <si>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</si>
  <si>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</si>
  <si>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</si>
  <si>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</si>
  <si>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</si>
  <si>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</si>
  <si>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</si>
  <si>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</si>
  <si>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</si>
  <si>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</si>
  <si>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</si>
  <si>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</si>
  <si>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</si>
  <si>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</si>
  <si>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</si>
  <si>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</si>
  <si>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</si>
  <si>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</si>
  <si>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</si>
  <si>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</si>
  <si>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</si>
  <si>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</si>
  <si>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</si>
  <si>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</si>
  <si>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</si>
  <si>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</si>
  <si>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</si>
  <si>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</si>
  <si>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</si>
  <si>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</si>
  <si>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</si>
  <si>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</si>
  <si>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</si>
  <si>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</si>
  <si>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</si>
  <si>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</si>
  <si>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</si>
  <si>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</si>
  <si>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</si>
  <si>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</si>
  <si>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</si>
  <si>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</si>
  <si>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</si>
  <si>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</si>
  <si>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</si>
  <si>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</si>
  <si>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</si>
  <si>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</si>
  <si>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</si>
  <si>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</si>
  <si>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</si>
  <si>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</si>
  <si>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</si>
  <si>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</si>
  <si>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</si>
  <si>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</si>
  <si>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</si>
  <si>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</si>
  <si>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</si>
  <si>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</si>
  <si>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</si>
  <si>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</si>
  <si>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</si>
  <si>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</si>
  <si>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</si>
  <si>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</si>
  <si>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</si>
  <si>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</si>
  <si>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</si>
  <si>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</si>
  <si>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</si>
  <si>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</si>
  <si>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</si>
  <si>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</si>
  <si>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</si>
  <si>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</si>
  <si>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</si>
  <si>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</si>
  <si>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</si>
  <si>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</si>
  <si>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</si>
  <si>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</si>
  <si>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</si>
  <si>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</si>
  <si>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</si>
  <si>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</si>
  <si>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</si>
  <si>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</si>
  <si>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</si>
  <si>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</si>
  <si>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</si>
  <si>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</si>
  <si>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</si>
  <si>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</si>
  <si>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</si>
  <si>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</si>
  <si>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</si>
  <si>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</si>
  <si>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</si>
  <si>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</si>
  <si>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</si>
  <si>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</si>
  <si>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</si>
  <si>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</si>
  <si>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</si>
  <si>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</si>
  <si>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</si>
  <si>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</si>
  <si>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</si>
  <si>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</si>
  <si>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</si>
  <si>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</si>
  <si>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</si>
  <si>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</si>
  <si>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</si>
  <si>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</si>
  <si>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</si>
  <si>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</si>
  <si>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</si>
  <si>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</si>
  <si>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</si>
  <si>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</si>
  <si>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</si>
  <si>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</si>
  <si>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</si>
  <si>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</si>
  <si>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</si>
  <si>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</si>
  <si>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</si>
  <si>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</si>
  <si>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</si>
  <si>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</si>
  <si>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</si>
  <si>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</si>
  <si>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</si>
  <si>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</si>
  <si>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</si>
  <si>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</si>
  <si>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</si>
  <si>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</si>
  <si>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</si>
  <si>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</si>
  <si>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</si>
  <si>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</si>
  <si>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</si>
  <si>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</si>
  <si>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</si>
  <si>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</si>
  <si>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</si>
  <si>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</si>
  <si>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</si>
  <si>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</si>
  <si>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</si>
  <si>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</si>
  <si>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</si>
  <si>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</si>
  <si>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</si>
  <si>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</si>
  <si>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</si>
  <si>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</si>
  <si>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</si>
  <si>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</si>
  <si>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</si>
  <si>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</si>
  <si>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</si>
  <si>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</si>
  <si>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</si>
  <si>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</si>
  <si>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</si>
  <si>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</si>
  <si>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</si>
  <si>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</si>
  <si>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</si>
  <si>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</si>
  <si>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</si>
  <si>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</si>
  <si>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</si>
  <si>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</si>
  <si>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</si>
  <si>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</si>
  <si>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</si>
  <si>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</si>
  <si>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</si>
  <si>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</si>
  <si>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</si>
  <si>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</si>
  <si>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</si>
  <si>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</si>
  <si>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</si>
  <si>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</si>
  <si>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</si>
  <si>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</si>
  <si>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</si>
  <si>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</si>
  <si>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</si>
  <si>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</si>
  <si>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</si>
  <si>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</si>
  <si>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</si>
  <si>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</si>
  <si>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</si>
  <si>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</si>
  <si>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</si>
  <si>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</si>
  <si>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</si>
  <si>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</si>
  <si>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</si>
  <si>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</si>
  <si>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</si>
  <si>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</si>
  <si>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</si>
  <si>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</si>
  <si>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</si>
  <si>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</si>
  <si>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</si>
  <si>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</si>
  <si>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</si>
  <si>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</si>
  <si>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</si>
  <si>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</si>
  <si>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</si>
  <si>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</si>
  <si>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</si>
  <si>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</si>
  <si>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</si>
  <si>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</si>
  <si>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</si>
  <si>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</si>
  <si>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</si>
  <si>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</si>
  <si>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</si>
  <si>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</si>
  <si>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</si>
  <si>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</si>
  <si>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</si>
  <si>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</si>
  <si>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</si>
  <si>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</si>
  <si>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</si>
  <si>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</si>
  <si>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</si>
  <si>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</si>
  <si>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</si>
  <si>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</si>
  <si>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</si>
  <si>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</si>
  <si>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</si>
  <si>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</si>
  <si>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</si>
  <si>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</si>
  <si>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</si>
  <si>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</si>
  <si>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</si>
  <si>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</si>
  <si>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</si>
  <si>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</si>
  <si>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</si>
  <si>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</si>
  <si>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</si>
  <si>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</si>
  <si>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</si>
  <si>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</si>
  <si>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</si>
  <si>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</si>
  <si>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</si>
  <si>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</si>
  <si>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</si>
  <si>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</si>
  <si>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</si>
  <si>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</si>
  <si>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</si>
  <si>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</si>
  <si>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</si>
  <si>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</si>
  <si>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</si>
  <si>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</si>
  <si>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</si>
  <si>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</si>
  <si>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</si>
  <si>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</si>
  <si>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</si>
  <si>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</si>
  <si>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</si>
  <si>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</si>
  <si>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</si>
  <si>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</si>
  <si>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</si>
  <si>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</si>
  <si>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</si>
  <si>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</si>
  <si>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</si>
  <si>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</si>
  <si>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</si>
  <si>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</si>
  <si>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</si>
  <si>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</si>
  <si>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</si>
  <si>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</si>
  <si>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</si>
  <si>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</si>
  <si>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</si>
  <si>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</si>
  <si>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</si>
  <si>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</si>
  <si>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</si>
  <si>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</si>
  <si>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</si>
  <si>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</si>
  <si>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</si>
  <si>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</si>
  <si>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</si>
  <si>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</si>
  <si>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</si>
  <si>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</si>
  <si>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</si>
  <si>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</si>
  <si>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</si>
  <si>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</si>
  <si>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</si>
  <si>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</si>
  <si>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</si>
  <si>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</si>
  <si>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</si>
  <si>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</si>
  <si>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</si>
  <si>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</si>
  <si>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</si>
  <si>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</si>
  <si>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</si>
  <si>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</si>
  <si>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</si>
  <si>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</si>
  <si>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</si>
  <si>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</si>
  <si>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</si>
  <si>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</si>
  <si>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</si>
  <si>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</si>
  <si>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</si>
  <si>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</si>
  <si>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</si>
  <si>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</si>
  <si>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</si>
  <si>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</si>
  <si>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</si>
  <si>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</si>
  <si>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</si>
  <si>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</si>
  <si>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</si>
  <si>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</si>
  <si>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</si>
  <si>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</si>
  <si>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</si>
  <si>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</si>
  <si>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</si>
  <si>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</si>
  <si>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</si>
  <si>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</si>
  <si>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</si>
  <si>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</si>
  <si>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</si>
  <si>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</si>
  <si>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</si>
  <si>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</si>
  <si>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</si>
  <si>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</si>
  <si>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</si>
  <si>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</si>
  <si>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</si>
  <si>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</si>
  <si>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</si>
  <si>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</si>
  <si>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</si>
  <si>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</si>
  <si>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</si>
  <si>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</si>
  <si>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</si>
  <si>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</si>
  <si>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</si>
  <si>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</si>
  <si>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</si>
  <si>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</si>
  <si>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</si>
  <si>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</si>
  <si>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</si>
  <si>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</si>
  <si>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</si>
  <si>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</si>
  <si>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</si>
  <si>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</si>
  <si>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</si>
  <si>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</si>
  <si>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</si>
  <si>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</si>
  <si>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</si>
  <si>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</si>
  <si>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</si>
  <si>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</si>
  <si>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</si>
  <si>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</si>
  <si>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</si>
  <si>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</si>
  <si>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</si>
  <si>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</si>
  <si>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</si>
  <si>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</si>
  <si>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</si>
  <si>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</si>
  <si>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</si>
  <si>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</si>
  <si>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</si>
  <si>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</si>
  <si>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</si>
  <si>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</si>
  <si>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</si>
  <si>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</si>
  <si>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</si>
  <si>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</si>
  <si>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</si>
  <si>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</si>
  <si>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</si>
  <si>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</si>
  <si>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</si>
  <si>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</si>
  <si>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</si>
  <si>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</si>
  <si>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</si>
  <si>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</si>
  <si>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</si>
  <si>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</si>
  <si>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</si>
  <si>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</si>
  <si>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</si>
  <si>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</si>
  <si>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</si>
  <si>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</si>
  <si>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</si>
  <si>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</si>
  <si>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</si>
  <si>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</si>
  <si>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</si>
  <si>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</si>
  <si>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</si>
  <si>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</si>
  <si>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</si>
  <si>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</si>
  <si>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</si>
  <si>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</si>
  <si>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</si>
  <si>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</si>
  <si>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</si>
  <si>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</si>
  <si>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</si>
  <si>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</si>
  <si>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</si>
  <si>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</si>
  <si>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</si>
  <si>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</si>
  <si>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</si>
  <si>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</si>
  <si>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</si>
  <si>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</si>
  <si>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</si>
  <si>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</si>
  <si>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</si>
  <si>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</si>
  <si>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</si>
  <si>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</si>
  <si>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</si>
  <si>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</si>
  <si>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</si>
  <si>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</si>
  <si>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</si>
  <si>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</si>
  <si>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</si>
  <si>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</si>
  <si>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</si>
  <si>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</si>
  <si>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</si>
  <si>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</si>
  <si>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</si>
  <si>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</si>
  <si>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</si>
  <si>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</si>
  <si>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</si>
  <si>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</si>
  <si>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</si>
  <si>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</si>
  <si>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</si>
  <si>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</si>
  <si>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</si>
  <si>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</si>
  <si>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</si>
  <si>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</si>
  <si>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</si>
  <si>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</si>
  <si>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</si>
  <si>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</si>
  <si>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</si>
  <si>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</si>
  <si>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</si>
  <si>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</si>
  <si>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</si>
  <si>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</si>
  <si>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</si>
  <si>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</si>
  <si>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</si>
  <si>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</si>
  <si>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</si>
  <si>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</si>
  <si>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</si>
  <si>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</si>
  <si>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</si>
  <si>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</si>
  <si>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</si>
  <si>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</si>
  <si>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</si>
  <si>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</si>
  <si>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</si>
  <si>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</si>
  <si>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</si>
  <si>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</si>
  <si>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</si>
  <si>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</si>
  <si>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</si>
  <si>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</si>
  <si>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</si>
  <si>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</si>
  <si>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</si>
  <si>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</si>
  <si>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</si>
  <si>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</si>
  <si>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</si>
  <si>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</si>
  <si>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</si>
  <si>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</si>
  <si>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</si>
  <si>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</si>
  <si>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</si>
  <si>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</si>
  <si>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</si>
  <si>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</si>
  <si>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</si>
  <si>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</si>
  <si>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</si>
  <si>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</si>
  <si>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</si>
  <si>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</si>
  <si>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</si>
  <si>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</si>
  <si>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</si>
  <si>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</si>
  <si>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</si>
  <si>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</si>
  <si>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</si>
  <si>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</si>
  <si>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</si>
  <si>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</si>
  <si>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</si>
  <si>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</si>
  <si>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</si>
  <si>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</si>
  <si>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</si>
  <si>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</si>
  <si>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</si>
  <si>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</si>
  <si>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</si>
  <si>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</si>
  <si>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</si>
  <si>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</si>
  <si>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</si>
  <si>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</si>
  <si>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</si>
  <si>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</si>
  <si>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</si>
  <si>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</si>
  <si>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</si>
  <si>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</si>
  <si>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</si>
  <si>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</si>
  <si>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</si>
  <si>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</si>
  <si>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</si>
  <si>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</si>
  <si>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</si>
  <si>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</si>
  <si>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</si>
  <si>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</si>
  <si>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</si>
  <si>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</si>
  <si>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</si>
  <si>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</si>
  <si>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</si>
  <si>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</si>
  <si>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</si>
  <si>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</si>
  <si>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</si>
  <si>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</si>
  <si>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</si>
  <si>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</si>
  <si>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</si>
  <si>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</si>
  <si>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</si>
  <si>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</si>
  <si>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</si>
  <si>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</si>
  <si>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</si>
  <si>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</si>
  <si>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</si>
  <si>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</si>
  <si>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</si>
  <si>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</si>
  <si>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</si>
  <si>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</si>
  <si>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</si>
  <si>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</si>
  <si>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</si>
  <si>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</si>
  <si>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</si>
  <si>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</si>
  <si>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</si>
  <si>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</si>
  <si>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</si>
  <si>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</si>
  <si>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</si>
  <si>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</si>
  <si>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</si>
  <si>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</si>
  <si>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</si>
  <si>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</si>
  <si>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</si>
  <si>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</si>
  <si>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</si>
  <si>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</si>
  <si>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</si>
  <si>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</si>
  <si>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</si>
  <si>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</si>
  <si>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</si>
  <si>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</si>
  <si>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</si>
  <si>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</si>
  <si>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</si>
  <si>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</si>
  <si>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</si>
  <si>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</si>
  <si>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</si>
  <si>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</si>
  <si>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</si>
  <si>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</si>
  <si>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</si>
  <si>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</si>
  <si>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</si>
  <si>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</si>
  <si>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</si>
  <si>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</si>
  <si>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</si>
  <si>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</si>
  <si>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</si>
  <si>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</si>
  <si>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</si>
  <si>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</si>
  <si>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</si>
  <si>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</si>
  <si>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</si>
  <si>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</si>
  <si>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</si>
  <si>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</si>
  <si>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</si>
  <si>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</si>
  <si>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</si>
  <si>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</si>
  <si>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</si>
  <si>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</si>
  <si>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</si>
  <si>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</si>
  <si>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</si>
  <si>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</si>
  <si>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</si>
  <si>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</si>
  <si>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</si>
  <si>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</si>
  <si>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</si>
  <si>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</si>
  <si>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</si>
  <si>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</si>
  <si>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</si>
  <si>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</si>
  <si>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</si>
  <si>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</si>
  <si>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</si>
  <si>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</si>
  <si>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</si>
  <si>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</si>
  <si>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</si>
  <si>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</si>
  <si>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</si>
  <si>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</si>
  <si>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</si>
  <si>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</si>
  <si>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</si>
  <si>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</si>
  <si>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</si>
  <si>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</si>
  <si>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</si>
  <si>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</si>
  <si>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</si>
  <si>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</si>
  <si>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</si>
  <si>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</si>
  <si>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</si>
  <si>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</si>
  <si>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</si>
  <si>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</si>
  <si>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</si>
  <si>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</si>
  <si>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</si>
  <si>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</si>
  <si>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</si>
  <si>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</si>
  <si>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</si>
  <si>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</si>
  <si>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</si>
  <si>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</si>
  <si>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</si>
  <si>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</si>
  <si>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</si>
  <si>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</si>
  <si>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</si>
  <si>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</si>
  <si>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</si>
  <si>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</si>
  <si>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</si>
  <si>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</si>
  <si>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</si>
  <si>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</si>
  <si>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</si>
  <si>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</si>
  <si>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</si>
  <si>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</si>
  <si>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</si>
  <si>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</si>
  <si>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</si>
  <si>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</si>
  <si>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</si>
  <si>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</si>
  <si>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</si>
  <si>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</si>
  <si>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</si>
  <si>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</si>
  <si>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</si>
  <si>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</si>
  <si>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</si>
  <si>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</si>
  <si>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</si>
  <si>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</si>
  <si>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</si>
  <si>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</si>
  <si>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</si>
  <si>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</si>
  <si>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</si>
  <si>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</si>
  <si>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</si>
  <si>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</si>
  <si>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</si>
  <si>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</si>
  <si>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</si>
  <si>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</si>
  <si>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</si>
  <si>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</si>
  <si>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</si>
  <si>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</si>
  <si>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</si>
  <si>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</si>
  <si>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</si>
  <si>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</si>
  <si>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</si>
  <si>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</si>
  <si>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</si>
  <si>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</si>
  <si>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</si>
  <si>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</si>
  <si>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</si>
  <si>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</si>
  <si>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</si>
  <si>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</si>
  <si>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</si>
  <si>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</si>
  <si>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</si>
  <si>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</si>
  <si>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</si>
  <si>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</si>
  <si>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</si>
  <si>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</si>
  <si>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</si>
  <si>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</si>
  <si>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</si>
  <si>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</si>
  <si>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</si>
  <si>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</si>
  <si>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</si>
  <si>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</si>
  <si>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</si>
  <si>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</si>
  <si>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</si>
  <si>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</si>
  <si>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</si>
  <si>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</si>
  <si>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</si>
  <si>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</si>
  <si>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</si>
  <si>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</si>
  <si>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</si>
  <si>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</si>
  <si>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</si>
  <si>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</si>
  <si>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</si>
  <si>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</si>
  <si>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</si>
  <si>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</si>
  <si>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</si>
  <si>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</si>
  <si>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</si>
  <si>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</si>
  <si>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</si>
  <si>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</si>
  <si>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</si>
  <si>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</si>
  <si>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</si>
  <si>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</si>
  <si>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</si>
  <si>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</si>
  <si>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</si>
  <si>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</si>
  <si>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</si>
  <si>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</si>
  <si>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</si>
  <si>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</si>
  <si>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</si>
  <si>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</si>
  <si>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</si>
  <si>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</si>
  <si>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</si>
  <si>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</si>
  <si>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</si>
  <si>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</si>
  <si>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</si>
  <si>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</si>
  <si>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</si>
  <si>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</si>
  <si>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</si>
  <si>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</si>
  <si>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</si>
  <si>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</si>
  <si>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</si>
  <si>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</si>
  <si>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</si>
  <si>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</si>
  <si>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</si>
  <si>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</si>
  <si>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</si>
  <si>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</si>
  <si>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</si>
  <si>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</si>
  <si>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</si>
  <si>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</si>
  <si>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</si>
  <si>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</si>
  <si>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</si>
  <si>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</si>
  <si>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</si>
  <si>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</si>
  <si>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</si>
  <si>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</si>
  <si>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</si>
  <si>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</si>
  <si>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</si>
  <si>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</si>
  <si>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</si>
  <si>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</si>
  <si>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</si>
  <si>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</si>
  <si>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</si>
  <si>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</si>
  <si>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</si>
  <si>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</si>
  <si>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</si>
  <si>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</si>
  <si>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</si>
  <si>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</si>
  <si>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</si>
  <si>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</si>
  <si>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</si>
  <si>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</si>
  <si>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</si>
  <si>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</si>
  <si>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</si>
  <si>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</si>
  <si>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</si>
  <si>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</si>
  <si>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</si>
  <si>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</si>
  <si>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</si>
  <si>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</si>
  <si>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</si>
  <si>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</si>
  <si>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</si>
  <si>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</si>
  <si>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</si>
  <si>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</si>
  <si>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</si>
  <si>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</si>
  <si>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</si>
  <si>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</si>
  <si>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</si>
  <si>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</si>
  <si>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</si>
  <si>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</si>
  <si>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</si>
  <si>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</si>
  <si>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</si>
  <si>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</si>
  <si>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</si>
  <si>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</si>
  <si>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</si>
  <si>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</si>
  <si>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</si>
  <si>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</si>
  <si>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</si>
  <si>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</si>
  <si>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</si>
  <si>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</si>
  <si>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</si>
  <si>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</si>
  <si>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</si>
  <si>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</si>
  <si>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</si>
  <si>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</si>
  <si>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</si>
  <si>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</si>
  <si>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</si>
  <si>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</si>
  <si>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</si>
  <si>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</si>
  <si>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</si>
  <si>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</si>
  <si>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</si>
  <si>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</si>
  <si>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</si>
  <si>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</si>
  <si>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</si>
  <si>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</si>
  <si>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</si>
  <si>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</si>
  <si>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</si>
  <si>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</si>
  <si>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</si>
  <si>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</si>
  <si>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</si>
  <si>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</si>
  <si>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</si>
  <si>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</si>
  <si>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</si>
  <si>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</si>
  <si>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</si>
  <si>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</si>
  <si>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</si>
  <si>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</si>
  <si>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</si>
  <si>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</si>
  <si>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</si>
  <si>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</si>
  <si>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</si>
  <si>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</si>
  <si>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</si>
  <si>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</si>
  <si>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</si>
  <si>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</si>
  <si>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</si>
  <si>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</si>
  <si>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</si>
  <si>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</si>
  <si>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</si>
  <si>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</si>
  <si>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</si>
  <si>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</si>
  <si>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</si>
  <si>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</si>
  <si>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</si>
  <si>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</si>
  <si>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</si>
  <si>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</si>
  <si>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</si>
  <si>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</si>
  <si>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</si>
  <si>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</si>
  <si>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</si>
  <si>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</si>
  <si>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</si>
  <si>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</si>
  <si>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</si>
  <si>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</si>
  <si>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</si>
  <si>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</si>
  <si>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</si>
  <si>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</si>
  <si>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</si>
  <si>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</si>
  <si>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</si>
  <si>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</si>
  <si>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</si>
  <si>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</si>
  <si>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</si>
  <si>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</si>
  <si>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</si>
  <si>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</si>
  <si>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</si>
  <si>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</si>
  <si>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</si>
  <si>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</si>
  <si>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</si>
  <si>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</si>
  <si>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</si>
  <si>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</si>
  <si>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</si>
  <si>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</si>
  <si>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</si>
  <si>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</si>
  <si>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</si>
  <si>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</si>
  <si>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</si>
  <si>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</si>
  <si>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</si>
  <si>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</si>
  <si>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</si>
  <si>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</si>
  <si>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</si>
  <si>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</si>
  <si>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</si>
  <si>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</si>
  <si>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</si>
  <si>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</si>
  <si>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</si>
  <si>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</si>
  <si>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</si>
  <si>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</si>
  <si>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</si>
  <si>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</si>
  <si>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</si>
  <si>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</si>
  <si>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</si>
  <si>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</si>
  <si>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</si>
  <si>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</si>
  <si>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</si>
  <si>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</si>
  <si>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</si>
  <si>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</si>
  <si>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</si>
  <si>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</si>
  <si>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</si>
  <si>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</si>
  <si>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</si>
  <si>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</si>
  <si>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</si>
  <si>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</si>
  <si>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</si>
  <si>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</si>
  <si>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</si>
  <si>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</si>
  <si>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</si>
  <si>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</si>
  <si>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</si>
  <si>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</si>
  <si>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</si>
  <si>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</si>
  <si>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</si>
  <si>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</si>
  <si>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</si>
  <si>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</si>
  <si>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</si>
  <si>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</si>
  <si>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</si>
  <si>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</si>
  <si>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</si>
  <si>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</si>
  <si>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</si>
  <si>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</si>
  <si>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</si>
  <si>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</si>
  <si>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</si>
  <si>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</si>
  <si>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</si>
  <si>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</si>
  <si>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</si>
  <si>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</si>
  <si>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</si>
  <si>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</si>
  <si>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</si>
  <si>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</si>
  <si>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</si>
  <si>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</si>
  <si>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</si>
  <si>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</si>
  <si>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</si>
  <si>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</si>
  <si>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</si>
  <si>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</si>
  <si>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</si>
  <si>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</si>
  <si>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</si>
  <si>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</si>
  <si>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</si>
  <si>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</si>
  <si>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</si>
  <si>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</si>
  <si>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</si>
  <si>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</si>
  <si>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</si>
  <si>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</si>
  <si>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</si>
  <si>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</si>
  <si>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</si>
  <si>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</si>
  <si>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</si>
  <si>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</si>
  <si>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</si>
  <si>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</si>
  <si>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</si>
  <si>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</si>
  <si>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</si>
  <si>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</si>
  <si>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</si>
  <si>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</si>
  <si>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</si>
  <si>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</si>
  <si>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</si>
  <si>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</si>
  <si>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</si>
  <si>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</si>
  <si>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</si>
  <si>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</si>
  <si>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</si>
  <si>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</si>
  <si>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</si>
  <si>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</si>
  <si>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</si>
  <si>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</si>
  <si>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</si>
  <si>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</si>
  <si>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</si>
  <si>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</si>
  <si>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</si>
  <si>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</si>
  <si>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</si>
  <si>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</si>
  <si>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</si>
  <si>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</si>
  <si>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</si>
  <si>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</si>
  <si>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</si>
  <si>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</si>
  <si>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</si>
  <si>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</si>
  <si>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</si>
  <si>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</si>
  <si>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</si>
  <si>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</si>
  <si>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</si>
  <si>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</si>
  <si>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</si>
  <si>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</si>
  <si>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</si>
  <si>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</si>
  <si>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</si>
  <si>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</si>
  <si>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</si>
  <si>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</si>
  <si>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</si>
  <si>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</si>
  <si>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</si>
  <si>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</si>
  <si>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</si>
  <si>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</si>
  <si>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</si>
  <si>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</si>
  <si>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</si>
  <si>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</si>
  <si>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</si>
  <si>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</si>
  <si>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</si>
  <si>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</si>
  <si>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</si>
  <si>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</si>
  <si>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</si>
  <si>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</si>
  <si>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</si>
  <si>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</si>
  <si>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</si>
  <si>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</si>
  <si>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</si>
  <si>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</si>
  <si>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</si>
  <si>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</si>
  <si>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</si>
  <si>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</si>
  <si>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</si>
  <si>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</si>
  <si>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</si>
  <si>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</si>
  <si>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</si>
  <si>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</si>
  <si>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</si>
  <si>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</si>
  <si>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</si>
  <si>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</si>
  <si>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</si>
  <si>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</si>
  <si>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</si>
  <si>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</si>
  <si>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</si>
  <si>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</si>
  <si>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</si>
  <si>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</si>
  <si>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</si>
  <si>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</si>
  <si>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</si>
  <si>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</si>
  <si>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</si>
  <si>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</si>
  <si>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</si>
  <si>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</si>
  <si>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</si>
  <si>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</si>
  <si>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</si>
  <si>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</si>
  <si>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</si>
  <si>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</si>
  <si>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</si>
  <si>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</si>
  <si>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</si>
  <si>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</si>
  <si>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</si>
  <si>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</si>
  <si>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</si>
  <si>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</si>
  <si>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</si>
  <si>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</si>
  <si>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</si>
  <si>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</si>
  <si>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</si>
  <si>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</si>
  <si>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</si>
  <si>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</si>
  <si>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</si>
  <si>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</si>
  <si>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</si>
  <si>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</si>
  <si>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</si>
  <si>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</si>
  <si>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</si>
  <si>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</si>
  <si>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</si>
  <si>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</si>
  <si>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</si>
  <si>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</si>
  <si>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</si>
  <si>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</si>
  <si>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</si>
  <si>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</si>
  <si>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</si>
  <si>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</si>
  <si>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</si>
  <si>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</si>
  <si>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</si>
  <si>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</si>
  <si>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</si>
  <si>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</si>
  <si>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</si>
  <si>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</si>
  <si>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</si>
  <si>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</si>
  <si>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</si>
  <si>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</si>
  <si>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</si>
  <si>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</si>
  <si>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</si>
  <si>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</si>
  <si>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</si>
  <si>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</si>
  <si>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</si>
  <si>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</si>
  <si>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</si>
  <si>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</si>
  <si>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</si>
  <si>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</si>
  <si>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</si>
  <si>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</si>
  <si>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</si>
  <si>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</si>
  <si>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</si>
  <si>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</si>
  <si>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</si>
  <si>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</si>
  <si>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</si>
  <si>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</si>
  <si>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</si>
  <si>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</si>
  <si>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</si>
  <si>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</si>
  <si>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</si>
  <si>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</si>
  <si>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</si>
  <si>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</si>
  <si>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</si>
  <si>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</si>
  <si>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</si>
  <si>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</si>
  <si>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</si>
  <si>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</si>
  <si>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</si>
  <si>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</si>
  <si>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</si>
  <si>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</si>
  <si>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</si>
  <si>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</si>
  <si>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</si>
  <si>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</si>
  <si>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</si>
  <si>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</si>
  <si>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</si>
  <si>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</si>
  <si>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</si>
  <si>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</si>
  <si>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</si>
  <si>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</si>
  <si>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</si>
  <si>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</si>
  <si>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</si>
  <si>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</si>
  <si>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</si>
  <si>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</si>
  <si>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</si>
  <si>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</si>
  <si>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</si>
  <si>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</si>
  <si>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</si>
  <si>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</si>
  <si>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</si>
  <si>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</si>
  <si>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</si>
  <si>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</si>
  <si>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</si>
  <si>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</si>
  <si>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</si>
  <si>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</si>
  <si>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</si>
  <si>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</si>
  <si>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</si>
  <si>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</si>
  <si>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</si>
  <si>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</si>
  <si>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</si>
  <si>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</si>
  <si>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</si>
  <si>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</si>
  <si>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</si>
  <si>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</si>
  <si>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</si>
  <si>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</si>
  <si>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</si>
  <si>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</si>
  <si>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</si>
  <si>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</si>
  <si>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</si>
  <si>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</si>
  <si>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</si>
  <si>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</si>
  <si>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</si>
  <si>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</si>
  <si>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</si>
  <si>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</si>
  <si>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</si>
  <si>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</si>
  <si>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</si>
  <si>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</si>
  <si>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</si>
  <si>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</si>
  <si>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</si>
  <si>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</si>
  <si>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</si>
  <si>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</si>
  <si>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</si>
  <si>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</si>
  <si>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</si>
  <si>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</si>
  <si>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</si>
  <si>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</si>
  <si>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</si>
  <si>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</si>
  <si>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</si>
  <si>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</si>
  <si>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</si>
  <si>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</si>
  <si>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</si>
  <si>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</si>
  <si>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</si>
  <si>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</si>
  <si>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</si>
  <si>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</si>
  <si>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</si>
  <si>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</si>
  <si>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</si>
  <si>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</si>
  <si>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</si>
  <si>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</si>
  <si>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</si>
  <si>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</si>
  <si>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</si>
  <si>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</si>
  <si>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</si>
  <si>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</si>
  <si>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</si>
  <si>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</si>
  <si>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</si>
  <si>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</si>
  <si>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</si>
  <si>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</si>
  <si>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</si>
  <si>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</si>
  <si>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</si>
  <si>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</si>
  <si>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</si>
  <si>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</si>
  <si>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</si>
  <si>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</si>
  <si>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</si>
  <si>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</si>
  <si>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</si>
  <si>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</si>
  <si>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</si>
  <si>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</si>
  <si>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</si>
  <si>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</si>
  <si>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</si>
  <si>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</si>
  <si>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</si>
  <si>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</si>
  <si>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</si>
  <si>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</si>
  <si>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</si>
  <si>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</si>
  <si>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</si>
  <si>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</si>
  <si>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</si>
  <si>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</si>
  <si>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</si>
  <si>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</si>
  <si>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</si>
  <si>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</si>
  <si>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</si>
  <si>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</si>
  <si>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</si>
  <si>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</si>
  <si>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</si>
  <si>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</si>
  <si>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</si>
  <si>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</si>
  <si>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</si>
  <si>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</si>
  <si>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</si>
  <si>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</si>
  <si>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</si>
  <si>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</si>
  <si>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</si>
  <si>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</si>
  <si>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</si>
  <si>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</si>
  <si>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</si>
  <si>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</si>
  <si>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</si>
  <si>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</si>
  <si>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</si>
  <si>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</si>
  <si>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</si>
  <si>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</si>
  <si>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</si>
  <si>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</si>
  <si>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</si>
  <si>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</si>
  <si>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</si>
  <si>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</si>
  <si>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</si>
  <si>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</si>
  <si>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</si>
  <si>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</si>
  <si>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</si>
  <si>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</si>
  <si>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</si>
  <si>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</si>
  <si>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</si>
  <si>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</si>
  <si>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</si>
  <si>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</si>
  <si>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</si>
  <si>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</si>
  <si>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</si>
  <si>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</si>
  <si>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</si>
  <si>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</si>
  <si>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</si>
  <si>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</si>
  <si>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</si>
  <si>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</si>
  <si>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</si>
  <si>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</si>
  <si>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</si>
  <si>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</si>
  <si>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</si>
  <si>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</si>
  <si>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</si>
  <si>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</si>
  <si>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</si>
  <si>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</si>
  <si>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</si>
  <si>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</si>
  <si>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</si>
  <si>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</si>
  <si>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</si>
  <si>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</si>
  <si>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</si>
  <si>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</si>
  <si>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</si>
  <si>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</si>
  <si>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</si>
  <si>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</si>
  <si>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</si>
  <si>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</si>
  <si>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</si>
  <si>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</si>
  <si>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</si>
  <si>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</si>
  <si>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</si>
  <si>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</si>
  <si>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</si>
  <si>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</si>
  <si>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</si>
  <si>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</si>
  <si>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</si>
  <si>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</si>
  <si>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</si>
  <si>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</si>
  <si>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</si>
  <si>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</si>
  <si>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</si>
  <si>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</si>
  <si>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</si>
  <si>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</si>
  <si>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</si>
  <si>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</si>
  <si>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</si>
  <si>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</si>
  <si>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</si>
  <si>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</si>
  <si>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27095142</t>
  </si>
  <si>
    <t>allCzech Travel s.r.o. - cestovní agentura/Travel agency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</si>
  <si>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</si>
  <si>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</si>
  <si>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</si>
  <si>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</si>
  <si>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</si>
  <si>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</si>
  <si>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</si>
  <si>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</si>
  <si>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</si>
  <si>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</si>
  <si>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</si>
  <si>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</si>
  <si>
    <t>FA210042</t>
  </si>
  <si>
    <t>202107</t>
  </si>
  <si>
    <t>FA210043</t>
  </si>
  <si>
    <t>Prenájom vozidla na prepravu športovcov 10 osôb počas podujatia v termíne  25.5.-4.7.2021</t>
  </si>
  <si>
    <t xml:space="preserve">Prenájom motorového vozidla FIAT Ducato TT653IF na prepravu 10 osôb 5 športovcova 5 realizačný tím v dňoch 25.6.-4.7.2021 počas podujatia </t>
  </si>
  <si>
    <t>18048871</t>
  </si>
  <si>
    <t>T A N E X , spol. s r.o.</t>
  </si>
  <si>
    <t>221010190</t>
  </si>
  <si>
    <t>FA210046</t>
  </si>
  <si>
    <t>21200</t>
  </si>
  <si>
    <t xml:space="preserve">Poplatok WBSC na rozhodcu počas podujatia </t>
  </si>
  <si>
    <t>E.S.F.treasurer Antwerpen,Belgium</t>
  </si>
  <si>
    <t>FA210048</t>
  </si>
  <si>
    <t>210025</t>
  </si>
  <si>
    <t>Materiálne vybavenie podujatia/tapy, chladiaci spray,dezinfekcia, masážne emulzie</t>
  </si>
  <si>
    <t>50424785</t>
  </si>
  <si>
    <t>Good deals, s. r. o.</t>
  </si>
  <si>
    <t>FA210047</t>
  </si>
  <si>
    <t>20210188</t>
  </si>
  <si>
    <t>Prenájom kancelárskych priestorov za 7/2021</t>
  </si>
  <si>
    <t>Prenájom kancelárskych priestorov za 4/2021</t>
  </si>
  <si>
    <t>Prenájom kancelárskych priestorov za 5/2021</t>
  </si>
  <si>
    <t>Prenájom kancelárskych priestorov za 6/2021</t>
  </si>
  <si>
    <t>2120004</t>
  </si>
  <si>
    <t>OZ2120004</t>
  </si>
  <si>
    <t>Prenájom nebytových priestorov na základe Zmluvy, za obdobie 10.7.-9.08.2021</t>
  </si>
  <si>
    <t>OZ2120005</t>
  </si>
  <si>
    <t>2120005</t>
  </si>
  <si>
    <t>Prenájom nebytových priestorov na základe Zmluvy, za obdobie 10.8.-9.09.2021</t>
  </si>
  <si>
    <t>FA210050</t>
  </si>
  <si>
    <t>Mobilinternet za obdobie 8.6.-7.07.2021</t>
  </si>
  <si>
    <t>8286406798</t>
  </si>
  <si>
    <t>FA210049</t>
  </si>
  <si>
    <t>2072021</t>
  </si>
  <si>
    <t>Doručovateľský servis v zmysle mandátnej zmluvy za 06/2021</t>
  </si>
  <si>
    <t>FA210041</t>
  </si>
  <si>
    <t>2101026</t>
  </si>
  <si>
    <t>Účtovnícke služby podľa zmluvy za 6/2021</t>
  </si>
  <si>
    <t>FA210044</t>
  </si>
  <si>
    <t>121135008</t>
  </si>
  <si>
    <t>36421928</t>
  </si>
  <si>
    <t>Websupport,s.r.o.</t>
  </si>
  <si>
    <t>21ZF03</t>
  </si>
  <si>
    <t>1021159382</t>
  </si>
  <si>
    <t>zálohová platba softball_1/The Hosting/ od 5.6.2021-5.6.2022</t>
  </si>
  <si>
    <t>21ZF02</t>
  </si>
  <si>
    <t>1021159251</t>
  </si>
  <si>
    <t>Zálohová platba za Doménu softballslovakia.com od 5.6.2021-5.6.2022</t>
  </si>
  <si>
    <t>FA210045</t>
  </si>
  <si>
    <t>121135009</t>
  </si>
  <si>
    <t>Vyúčtovacia faktúra zálohovej platby 21ZF02 za Doménu softballslovakia.com od 5.6.2021-5.6.2022</t>
  </si>
  <si>
    <t>vyúčtovacia faktúra zálohovovej platby 21ZF03- softball_1/The Hosting/ od 5.6.2021-5.6.2022</t>
  </si>
  <si>
    <t>B00720221</t>
  </si>
  <si>
    <t>072021</t>
  </si>
  <si>
    <t>poplatok banke za vedenie účtu</t>
  </si>
  <si>
    <t>OZ2120023</t>
  </si>
  <si>
    <t>2120023</t>
  </si>
  <si>
    <t>Cestovné náhrady nominovanej rozhodkyne na ME mužov  U16 a U18 ,Havlíčkov Brod</t>
  </si>
  <si>
    <t>Bohunický Richard</t>
  </si>
  <si>
    <t>FA210051</t>
  </si>
  <si>
    <t>12021</t>
  </si>
  <si>
    <t>Príprava reprezentácie mužov na ME mužov v softballe</t>
  </si>
  <si>
    <t xml:space="preserve">Jan Čech </t>
  </si>
  <si>
    <t>FA210052</t>
  </si>
  <si>
    <t>2021-08</t>
  </si>
  <si>
    <t xml:space="preserve">Služby podľa zmluvy SSA za obdobie 6/2021 </t>
  </si>
  <si>
    <t xml:space="preserve">Služby podľa zmluvy SSA za obdobie 7/2021 </t>
  </si>
  <si>
    <t xml:space="preserve">Pracovná cesta
Názov : Sústredenie pred ME ženy
Termín : 10.-13.6.2021
Miesto - mesto a štát : Kunovice, Česká republika
Spôsob dopravy : autom
Počet všetkých osôb na pracovnej ceste 20
z toho:
- športovci : 15
- tréneri + vedúci výpravy + masér : 5
</t>
  </si>
  <si>
    <t>2120014</t>
  </si>
  <si>
    <t>OZ2120014</t>
  </si>
  <si>
    <t>Stravné družstva 15 hráčov+5 realizačný tím počas podujatia/diety</t>
  </si>
  <si>
    <t>OZ2120006</t>
  </si>
  <si>
    <t>2120006</t>
  </si>
  <si>
    <t>Nákup pohonných hmôt do prenajatých automobilov na trase BA -Taliansko</t>
  </si>
  <si>
    <t>Tankstelle, OMV, Slovnaft a.s.</t>
  </si>
  <si>
    <t>OZ2120007</t>
  </si>
  <si>
    <t>2</t>
  </si>
  <si>
    <t>Poplatok za prenájom ihriska počas podujatia</t>
  </si>
  <si>
    <t>A.SS.D-New Porpetto Softall &amp; Baseball</t>
  </si>
  <si>
    <t>OZ2120008</t>
  </si>
  <si>
    <t>3884</t>
  </si>
  <si>
    <t>Preprava športovcov počas podujatia z hotela na štadion</t>
  </si>
  <si>
    <t>TRENITALIA TRAVEL</t>
  </si>
  <si>
    <t>62-80</t>
  </si>
  <si>
    <t xml:space="preserve">Diaľničné poplatky </t>
  </si>
  <si>
    <t>S.p.A AUTOVIE VENETE</t>
  </si>
  <si>
    <t>OZ2120009</t>
  </si>
  <si>
    <t>OZ2120010</t>
  </si>
  <si>
    <t>1635</t>
  </si>
  <si>
    <t>Vybavenie lekárničky</t>
  </si>
  <si>
    <t>35792060</t>
  </si>
  <si>
    <t>R.A.C. Bratislava, spol. s r.o.</t>
  </si>
  <si>
    <t>OZ2120011</t>
  </si>
  <si>
    <t>1/343</t>
  </si>
  <si>
    <t>Nákup rúšok pre reprezentáciu 30 ks</t>
  </si>
  <si>
    <t>46214232</t>
  </si>
  <si>
    <t>WINE EXPERT, s. r. o.</t>
  </si>
  <si>
    <t>OZ2120012</t>
  </si>
  <si>
    <t>003</t>
  </si>
  <si>
    <t>Dresové vybavenie pre reprezentáciu žien</t>
  </si>
  <si>
    <t>47240458</t>
  </si>
  <si>
    <t>Sportsdirect.com Slovakia s.r.o.</t>
  </si>
  <si>
    <t>OZ2120013</t>
  </si>
  <si>
    <t>837</t>
  </si>
  <si>
    <t>Dresové vybavenie pre 15 hráčok/ ponožky, krátke nohavice</t>
  </si>
  <si>
    <t>36661856</t>
  </si>
  <si>
    <t>A3 SPORT s.r.o.</t>
  </si>
  <si>
    <t>21ZF04</t>
  </si>
  <si>
    <t>65</t>
  </si>
  <si>
    <t xml:space="preserve">Záloha na pobytové náklady pre reprezentáciu žien počas ME v Taliansku v termíne 26.06.-3.07.2021 </t>
  </si>
  <si>
    <t>Eurotel SPA</t>
  </si>
  <si>
    <t>FA210061</t>
  </si>
  <si>
    <t>1</t>
  </si>
  <si>
    <t xml:space="preserve">Vyúčtovanie zálohy 21ZF04 na pobytové náklady pre reprezentáciu žien počas ME v Taliansku v termíne 26.06.-3.07.2021 </t>
  </si>
  <si>
    <t>Ubytovanie reprezentácie mužstva SR počas Majstrovstiev Európy muži, Praha /ČR</t>
  </si>
  <si>
    <t>Ubytovanie reprezentácie mužstva SR počas Majstrovstiev Európy muži, Praha /ČR-kurzové záväzky</t>
  </si>
  <si>
    <t>OZ2120015</t>
  </si>
  <si>
    <t>2120015</t>
  </si>
  <si>
    <t>Cestovné náhrady účastníka podujatia</t>
  </si>
  <si>
    <t>Švec Pavel</t>
  </si>
  <si>
    <t>OZ2120016</t>
  </si>
  <si>
    <t>2120016</t>
  </si>
  <si>
    <t>Kratochvíl Tomáš</t>
  </si>
  <si>
    <t>OZ2120017</t>
  </si>
  <si>
    <t>2120017</t>
  </si>
  <si>
    <t>Fecko Peter</t>
  </si>
  <si>
    <t>OZ2120018</t>
  </si>
  <si>
    <t>2120018</t>
  </si>
  <si>
    <t>Borároš Tomáš</t>
  </si>
  <si>
    <t>OZ2120019</t>
  </si>
  <si>
    <t>2120019</t>
  </si>
  <si>
    <t>Vitu Peter</t>
  </si>
  <si>
    <t>OZ2120020</t>
  </si>
  <si>
    <t>2120020</t>
  </si>
  <si>
    <t>Sitár Jaroslav</t>
  </si>
  <si>
    <t>OZ2120021</t>
  </si>
  <si>
    <t>2120021</t>
  </si>
  <si>
    <t>Stravné /diety pre 18 osôb počas podujatia 20.-26.6.2021</t>
  </si>
  <si>
    <t>FA210059</t>
  </si>
  <si>
    <t>21036</t>
  </si>
  <si>
    <t xml:space="preserve">Ubytovanie reprezentačného mužstva počas podujatia 18 osôb </t>
  </si>
  <si>
    <t>OZ2120022</t>
  </si>
  <si>
    <t>2120022</t>
  </si>
  <si>
    <t>Stravné /diety pre 18 osôb počas podujatia 5.-13.6.2021 sústredenie pred ME</t>
  </si>
  <si>
    <t>FA210056</t>
  </si>
  <si>
    <t>20210212</t>
  </si>
  <si>
    <t>Prenájom kancelárskych priestorov za 8/2021</t>
  </si>
  <si>
    <t>OZ2120024</t>
  </si>
  <si>
    <t>04026</t>
  </si>
  <si>
    <t>Kancelárske potreby</t>
  </si>
  <si>
    <t>46924469</t>
  </si>
  <si>
    <t>Tiger Stores Slovakia s. r. o.</t>
  </si>
  <si>
    <t>OZ2120025</t>
  </si>
  <si>
    <t>2120025</t>
  </si>
  <si>
    <t>Prenájom nebytových priestorov na základe Zmluvy, za obdobie 10.9.-9.10.2021</t>
  </si>
  <si>
    <t>FA210057</t>
  </si>
  <si>
    <t>8288253786</t>
  </si>
  <si>
    <t>Mobilinternet za obdobie 8.7.-7.08.2021</t>
  </si>
  <si>
    <t>FA210058</t>
  </si>
  <si>
    <t>0243/2021</t>
  </si>
  <si>
    <t>Doručovateľský servis v zmysle mandátnej zmluvy za 07/2021</t>
  </si>
  <si>
    <t>FA210053</t>
  </si>
  <si>
    <t>2101031</t>
  </si>
  <si>
    <t>Účtovnícke služby podľa zmluvy za 7/2021</t>
  </si>
  <si>
    <t>FA210054</t>
  </si>
  <si>
    <t>1021234422</t>
  </si>
  <si>
    <t>softball_1/The Hosting/ od 5.6.2021-5.6.2022- úprava parametrov</t>
  </si>
  <si>
    <t>FA210060</t>
  </si>
  <si>
    <t>112021</t>
  </si>
  <si>
    <t>Výroba a montáž nábytku pre zariadenie kancelárie</t>
  </si>
  <si>
    <t>11677546</t>
  </si>
  <si>
    <t>Jozef Kubo - S - FACH</t>
  </si>
  <si>
    <t>B0082021</t>
  </si>
  <si>
    <t>082021</t>
  </si>
  <si>
    <t>FA210055</t>
  </si>
  <si>
    <t>2021040</t>
  </si>
  <si>
    <t>Pohár 8046/3 so sublimovaným štítkom na turnaj 14.-15.8.2021 Trnava</t>
  </si>
  <si>
    <t>53919751</t>
  </si>
  <si>
    <t>Victoria ART s. r. o.</t>
  </si>
  <si>
    <t>FA210071</t>
  </si>
  <si>
    <t>50210038</t>
  </si>
  <si>
    <t xml:space="preserve">Záloha na spotrebu energie v priestoroch podľa Zmluvy za obdobie 10/2021 </t>
  </si>
  <si>
    <t>FA210066</t>
  </si>
  <si>
    <t>20210240</t>
  </si>
  <si>
    <t>Prenájom kancelárskych priestorov za 9/2021</t>
  </si>
  <si>
    <t>FA210070</t>
  </si>
  <si>
    <t>50210037</t>
  </si>
  <si>
    <t>Prenájom kancelárskych priestorov za 10/2021</t>
  </si>
  <si>
    <t>FA210068</t>
  </si>
  <si>
    <t>8290102403</t>
  </si>
  <si>
    <t>Mobilinternet za obdobie 8.8.-7.09.2021</t>
  </si>
  <si>
    <t>FA210069</t>
  </si>
  <si>
    <t>0308/2021</t>
  </si>
  <si>
    <t>Doručovateľský servis v zmysle mandátnej zmluvy za 08/2021</t>
  </si>
  <si>
    <t>FA210064</t>
  </si>
  <si>
    <t>2101037</t>
  </si>
  <si>
    <t>Účtovnícke služby podľa zmluvy za 8/2021</t>
  </si>
  <si>
    <t>FA210067</t>
  </si>
  <si>
    <t>12/2021</t>
  </si>
  <si>
    <t xml:space="preserve">Výroba a montáž kancelárskeho nábytku </t>
  </si>
  <si>
    <t>B0092021</t>
  </si>
  <si>
    <t>092021</t>
  </si>
  <si>
    <t>FA210063</t>
  </si>
  <si>
    <t>202109</t>
  </si>
  <si>
    <t xml:space="preserve">Služby podľa zmluvy SSA za obdobie 8/2021 </t>
  </si>
  <si>
    <t>FA210065</t>
  </si>
  <si>
    <t>2010071</t>
  </si>
  <si>
    <t>Poradenstvo v oblasti trénerstva</t>
  </si>
  <si>
    <t>53881605</t>
  </si>
  <si>
    <t>DB STRONG, s. r.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</si>
</sst>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7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74" priority="7" stopIfTrue="1">
      <formula>$A8&lt;&gt;""</formula>
    </cfRule>
  </conditionalFormatting>
  <conditionalFormatting sqref="D2884:D2911 D8:H2883">
    <cfRule type="expression" dxfId="373" priority="6" stopIfTrue="1">
      <formula>$A8&lt;&gt;""</formula>
    </cfRule>
  </conditionalFormatting>
  <conditionalFormatting sqref="A8:A2911">
    <cfRule type="expression" dxfId="372" priority="5" stopIfTrue="1">
      <formula>$A8&lt;&gt;""</formula>
    </cfRule>
  </conditionalFormatting>
  <conditionalFormatting sqref="B2884:C2886">
    <cfRule type="expression" dxfId="371" priority="4" stopIfTrue="1">
      <formula>$A2884&lt;&gt;""</formula>
    </cfRule>
  </conditionalFormatting>
  <conditionalFormatting sqref="D2884:H2886">
    <cfRule type="expression" dxfId="370" priority="3" stopIfTrue="1">
      <formula>$A2884&lt;&gt;""</formula>
    </cfRule>
  </conditionalFormatting>
  <conditionalFormatting sqref="A2884:A2886">
    <cfRule type="expression" dxfId="369" priority="2" stopIfTrue="1">
      <formula>$A2884&lt;&gt;""</formula>
    </cfRule>
  </conditionalFormatting>
  <conditionalFormatting sqref="I8:I76">
    <cfRule type="expression" dxfId="368"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44469</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23"/>
  <sheetViews>
    <sheetView tabSelected="1" topLeftCell="A190" zoomScaleNormal="100" workbookViewId="0">
      <selection activeCell="G207" sqref="G207"/>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IF(ROW()&lt;=B$3,SUMIF(A$107:A$10065,A1,H$107:H$10065),"")</f>
        <v>30416.679999999989</v>
      </c>
      <c r="I1" s="305">
        <f t="shared" ref="I1:I32" si="1">IF(ROW()&lt;=B$3,SUMIFS(H$103:H$50065,A$103:A$50065,J1,I$103:I$50065,K1),"")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IF(ROW()&lt;=B$3,SUMIF(A$107:A$10065,A33,H$107:H$10065),"")</f>
        <v/>
      </c>
      <c r="I33" s="305" t="str">
        <f t="shared" ref="I33:I64" si="4">IF(ROW()&lt;=B$3,SUMIFS(H$103:H$50065,A$103:A$50065,J33,I$103:I$50065,K33),"")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IF(ROW()&lt;=B$3,SUMIF(A$107:A$10065,A65,H$107:H$10065),"")</f>
        <v/>
      </c>
      <c r="I65" s="305" t="str">
        <f t="shared" ref="I65:I94" si="6">IF(ROW()&lt;=B$3,SUMIFS(H$103:H$50065,A$103:A$50065,J65,I$103:I$50065,K65),"")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1830</v>
      </c>
      <c r="F110" s="16" t="s">
        <v>1723</v>
      </c>
      <c r="G110" s="16" t="s">
        <v>1724</v>
      </c>
      <c r="H110" s="17">
        <v>58.01</v>
      </c>
      <c r="I110" s="102">
        <v>4</v>
      </c>
      <c r="J110" s="121"/>
    </row>
    <row r="111" spans="1:24" ht="12.75" x14ac:dyDescent="0.2">
      <c r="A111" s="16" t="s">
        <v>1709</v>
      </c>
      <c r="B111" s="16" t="s">
        <v>1725</v>
      </c>
      <c r="C111" s="16" t="s">
        <v>1726</v>
      </c>
      <c r="D111" s="19">
        <v>44292</v>
      </c>
      <c r="E111" s="16" t="s">
        <v>1727</v>
      </c>
      <c r="F111" s="16" t="s">
        <v>1728</v>
      </c>
      <c r="G111" s="16" t="s">
        <v>1729</v>
      </c>
      <c r="H111" s="17">
        <v>20.5</v>
      </c>
      <c r="I111" s="102">
        <v>4</v>
      </c>
      <c r="J111" s="121"/>
    </row>
    <row r="112" spans="1:24" ht="12.75" x14ac:dyDescent="0.2">
      <c r="A112" s="16" t="s">
        <v>1709</v>
      </c>
      <c r="B112" s="16" t="s">
        <v>1730</v>
      </c>
      <c r="C112" s="16" t="s">
        <v>1731</v>
      </c>
      <c r="D112" s="19">
        <v>44309</v>
      </c>
      <c r="E112" s="16" t="s">
        <v>1732</v>
      </c>
      <c r="F112" s="16" t="s">
        <v>1728</v>
      </c>
      <c r="G112" s="16" t="s">
        <v>1729</v>
      </c>
      <c r="H112" s="17">
        <v>20.5</v>
      </c>
      <c r="I112" s="102">
        <v>4</v>
      </c>
      <c r="J112" s="121"/>
    </row>
    <row r="113" spans="1:10" ht="22.5" x14ac:dyDescent="0.2">
      <c r="A113" s="16" t="s">
        <v>1709</v>
      </c>
      <c r="B113" s="16" t="s">
        <v>1733</v>
      </c>
      <c r="C113" s="16" t="s">
        <v>1734</v>
      </c>
      <c r="D113" s="19">
        <v>44292</v>
      </c>
      <c r="E113" s="16" t="s">
        <v>1735</v>
      </c>
      <c r="F113" s="16" t="s">
        <v>1736</v>
      </c>
      <c r="G113" s="16" t="s">
        <v>1737</v>
      </c>
      <c r="H113" s="17">
        <v>24</v>
      </c>
      <c r="I113" s="102">
        <v>4</v>
      </c>
      <c r="J113" s="121"/>
    </row>
    <row r="114" spans="1:10" ht="22.5" x14ac:dyDescent="0.2">
      <c r="A114" s="16" t="s">
        <v>1709</v>
      </c>
      <c r="B114" s="16" t="s">
        <v>1738</v>
      </c>
      <c r="C114" s="16" t="s">
        <v>1739</v>
      </c>
      <c r="D114" s="19">
        <v>44309</v>
      </c>
      <c r="E114" s="16" t="s">
        <v>1740</v>
      </c>
      <c r="F114" s="16" t="s">
        <v>1736</v>
      </c>
      <c r="G114" s="16" t="s">
        <v>1737</v>
      </c>
      <c r="H114" s="17">
        <v>24</v>
      </c>
      <c r="I114" s="102">
        <v>4</v>
      </c>
      <c r="J114" s="121"/>
    </row>
    <row r="115" spans="1:10" ht="12.75" x14ac:dyDescent="0.2">
      <c r="A115" s="16" t="s">
        <v>1709</v>
      </c>
      <c r="B115" s="16" t="s">
        <v>1741</v>
      </c>
      <c r="C115" s="16" t="s">
        <v>1742</v>
      </c>
      <c r="D115" s="19">
        <v>44292</v>
      </c>
      <c r="E115" s="16" t="s">
        <v>1743</v>
      </c>
      <c r="F115" s="16" t="s">
        <v>1744</v>
      </c>
      <c r="G115" s="16" t="s">
        <v>1745</v>
      </c>
      <c r="H115" s="17">
        <v>150</v>
      </c>
      <c r="I115" s="102">
        <v>4</v>
      </c>
      <c r="J115" s="121"/>
    </row>
    <row r="116" spans="1:10" ht="12.75" x14ac:dyDescent="0.2">
      <c r="A116" s="16" t="s">
        <v>1709</v>
      </c>
      <c r="B116" s="16" t="s">
        <v>1746</v>
      </c>
      <c r="C116" s="16" t="s">
        <v>1747</v>
      </c>
      <c r="D116" s="19">
        <v>44287</v>
      </c>
      <c r="E116" s="16" t="s">
        <v>1712</v>
      </c>
      <c r="F116" s="16" t="s">
        <v>1713</v>
      </c>
      <c r="G116" s="16" t="s">
        <v>1714</v>
      </c>
      <c r="H116" s="17">
        <v>1.95</v>
      </c>
      <c r="I116" s="102">
        <v>4</v>
      </c>
      <c r="J116" s="121"/>
    </row>
    <row r="117" spans="1:10" ht="12.75" x14ac:dyDescent="0.2">
      <c r="A117" s="16" t="s">
        <v>1709</v>
      </c>
      <c r="B117" s="16" t="s">
        <v>1746</v>
      </c>
      <c r="C117" s="16" t="s">
        <v>1747</v>
      </c>
      <c r="D117" s="19">
        <v>44316</v>
      </c>
      <c r="E117" s="16" t="s">
        <v>1715</v>
      </c>
      <c r="F117" s="16" t="s">
        <v>1713</v>
      </c>
      <c r="G117" s="16" t="s">
        <v>1714</v>
      </c>
      <c r="H117" s="17">
        <v>11</v>
      </c>
      <c r="I117" s="102">
        <v>4</v>
      </c>
      <c r="J117" s="121"/>
    </row>
    <row r="118" spans="1:10" ht="12.75" x14ac:dyDescent="0.2">
      <c r="A118" s="16" t="s">
        <v>1709</v>
      </c>
      <c r="B118" s="16" t="s">
        <v>1746</v>
      </c>
      <c r="C118" s="16" t="s">
        <v>1747</v>
      </c>
      <c r="D118" s="19">
        <v>44316</v>
      </c>
      <c r="E118" s="16" t="s">
        <v>1748</v>
      </c>
      <c r="F118" s="16" t="s">
        <v>1713</v>
      </c>
      <c r="G118" s="16" t="s">
        <v>1714</v>
      </c>
      <c r="H118" s="17">
        <v>0.6</v>
      </c>
      <c r="I118" s="102">
        <v>4</v>
      </c>
      <c r="J118" s="121"/>
    </row>
    <row r="119" spans="1:10" ht="22.5" x14ac:dyDescent="0.2">
      <c r="A119" s="16" t="s">
        <v>1709</v>
      </c>
      <c r="B119" s="16" t="s">
        <v>1749</v>
      </c>
      <c r="C119" s="16" t="s">
        <v>1750</v>
      </c>
      <c r="D119" s="19">
        <v>44292</v>
      </c>
      <c r="E119" s="16" t="s">
        <v>1751</v>
      </c>
      <c r="F119" s="16" t="s">
        <v>1752</v>
      </c>
      <c r="G119" s="16" t="s">
        <v>1753</v>
      </c>
      <c r="H119" s="17">
        <v>554</v>
      </c>
      <c r="I119" s="102">
        <v>3</v>
      </c>
      <c r="J119" s="121"/>
    </row>
    <row r="120" spans="1:10" ht="22.5" x14ac:dyDescent="0.2">
      <c r="A120" s="16" t="s">
        <v>1709</v>
      </c>
      <c r="B120" s="16" t="s">
        <v>1754</v>
      </c>
      <c r="C120" s="16" t="s">
        <v>1755</v>
      </c>
      <c r="D120" s="19">
        <v>44326</v>
      </c>
      <c r="E120" s="16" t="s">
        <v>1831</v>
      </c>
      <c r="F120" s="16" t="s">
        <v>1723</v>
      </c>
      <c r="G120" s="16" t="s">
        <v>1724</v>
      </c>
      <c r="H120" s="17">
        <v>58.01</v>
      </c>
      <c r="I120" s="102">
        <v>4</v>
      </c>
      <c r="J120" s="121"/>
    </row>
    <row r="121" spans="1:10" ht="12.75" x14ac:dyDescent="0.2">
      <c r="A121" s="16" t="s">
        <v>1709</v>
      </c>
      <c r="B121" s="16" t="s">
        <v>1756</v>
      </c>
      <c r="C121" s="16" t="s">
        <v>1757</v>
      </c>
      <c r="D121" s="19">
        <v>44337</v>
      </c>
      <c r="E121" s="16" t="s">
        <v>1758</v>
      </c>
      <c r="F121" s="16" t="s">
        <v>1728</v>
      </c>
      <c r="G121" s="16" t="s">
        <v>1729</v>
      </c>
      <c r="H121" s="17">
        <v>20.5</v>
      </c>
      <c r="I121" s="102">
        <v>4</v>
      </c>
      <c r="J121" s="121"/>
    </row>
    <row r="122" spans="1:10" ht="12.75" x14ac:dyDescent="0.2">
      <c r="A122" s="16" t="s">
        <v>1709</v>
      </c>
      <c r="B122" s="16" t="s">
        <v>1759</v>
      </c>
      <c r="C122" s="16" t="s">
        <v>1760</v>
      </c>
      <c r="D122" s="19">
        <v>44320</v>
      </c>
      <c r="E122" s="16" t="s">
        <v>1761</v>
      </c>
      <c r="F122" s="16" t="s">
        <v>1744</v>
      </c>
      <c r="G122" s="16" t="s">
        <v>1745</v>
      </c>
      <c r="H122" s="17">
        <v>150</v>
      </c>
      <c r="I122" s="102">
        <v>4</v>
      </c>
      <c r="J122" s="121"/>
    </row>
    <row r="123" spans="1:10" ht="12.75" x14ac:dyDescent="0.2">
      <c r="A123" s="16" t="s">
        <v>1709</v>
      </c>
      <c r="B123" s="16" t="s">
        <v>1762</v>
      </c>
      <c r="C123" s="16" t="s">
        <v>1763</v>
      </c>
      <c r="D123" s="19">
        <v>44319</v>
      </c>
      <c r="E123" s="16" t="s">
        <v>1712</v>
      </c>
      <c r="F123" s="16" t="s">
        <v>1713</v>
      </c>
      <c r="G123" s="16" t="s">
        <v>1714</v>
      </c>
      <c r="H123" s="17">
        <v>1.35</v>
      </c>
      <c r="I123" s="102">
        <v>4</v>
      </c>
      <c r="J123" s="121"/>
    </row>
    <row r="124" spans="1:10" ht="12.75" x14ac:dyDescent="0.2">
      <c r="A124" s="16" t="s">
        <v>1709</v>
      </c>
      <c r="B124" s="16" t="s">
        <v>1762</v>
      </c>
      <c r="C124" s="16" t="s">
        <v>1763</v>
      </c>
      <c r="D124" s="19">
        <v>44347</v>
      </c>
      <c r="E124" s="16" t="s">
        <v>1715</v>
      </c>
      <c r="F124" s="16" t="s">
        <v>1713</v>
      </c>
      <c r="G124" s="16" t="s">
        <v>1714</v>
      </c>
      <c r="H124" s="17">
        <v>11</v>
      </c>
      <c r="I124" s="102">
        <v>4</v>
      </c>
      <c r="J124" s="121"/>
    </row>
    <row r="125" spans="1:10" ht="12.75" x14ac:dyDescent="0.2">
      <c r="A125" s="16" t="s">
        <v>1709</v>
      </c>
      <c r="B125" s="16" t="s">
        <v>1762</v>
      </c>
      <c r="C125" s="16" t="s">
        <v>1763</v>
      </c>
      <c r="D125" s="19">
        <v>44347</v>
      </c>
      <c r="E125" s="16" t="s">
        <v>1764</v>
      </c>
      <c r="F125" s="16" t="s">
        <v>1713</v>
      </c>
      <c r="G125" s="16" t="s">
        <v>1714</v>
      </c>
      <c r="H125" s="17">
        <v>0.6</v>
      </c>
      <c r="I125" s="102">
        <v>4</v>
      </c>
      <c r="J125" s="121"/>
    </row>
    <row r="126" spans="1:10" ht="22.5" x14ac:dyDescent="0.2">
      <c r="A126" s="16" t="s">
        <v>1709</v>
      </c>
      <c r="B126" s="16" t="s">
        <v>1765</v>
      </c>
      <c r="C126" s="16" t="s">
        <v>1766</v>
      </c>
      <c r="D126" s="19">
        <v>44320</v>
      </c>
      <c r="E126" s="16" t="s">
        <v>1767</v>
      </c>
      <c r="F126" s="16" t="s">
        <v>1752</v>
      </c>
      <c r="G126" s="16" t="s">
        <v>1753</v>
      </c>
      <c r="H126" s="17">
        <v>554</v>
      </c>
      <c r="I126" s="102">
        <v>3</v>
      </c>
      <c r="J126" s="121"/>
    </row>
    <row r="127" spans="1:10" ht="22.5" x14ac:dyDescent="0.2">
      <c r="A127" s="16" t="s">
        <v>1709</v>
      </c>
      <c r="B127" s="16" t="s">
        <v>1855</v>
      </c>
      <c r="C127" s="16" t="s">
        <v>1856</v>
      </c>
      <c r="D127" s="19">
        <v>44347</v>
      </c>
      <c r="E127" s="16" t="s">
        <v>1857</v>
      </c>
      <c r="F127" s="16" t="s">
        <v>1850</v>
      </c>
      <c r="G127" s="16" t="s">
        <v>1851</v>
      </c>
      <c r="H127" s="17">
        <v>13.19</v>
      </c>
      <c r="I127" s="102">
        <v>4</v>
      </c>
      <c r="J127" s="121"/>
    </row>
    <row r="128" spans="1:10" ht="33.75" x14ac:dyDescent="0.2">
      <c r="A128" s="16" t="s">
        <v>1709</v>
      </c>
      <c r="B128" s="16" t="s">
        <v>1858</v>
      </c>
      <c r="C128" s="16" t="s">
        <v>1859</v>
      </c>
      <c r="D128" s="19">
        <v>44384</v>
      </c>
      <c r="E128" s="16" t="s">
        <v>1860</v>
      </c>
      <c r="F128" s="16" t="s">
        <v>1850</v>
      </c>
      <c r="G128" s="16" t="s">
        <v>1851</v>
      </c>
      <c r="H128" s="17">
        <v>0</v>
      </c>
      <c r="I128" s="102">
        <v>4</v>
      </c>
      <c r="J128" s="121"/>
    </row>
    <row r="129" spans="1:10" ht="22.5" x14ac:dyDescent="0.2">
      <c r="A129" s="16" t="s">
        <v>1709</v>
      </c>
      <c r="B129" s="16" t="s">
        <v>1852</v>
      </c>
      <c r="C129" s="16" t="s">
        <v>1853</v>
      </c>
      <c r="D129" s="19">
        <v>44347</v>
      </c>
      <c r="E129" s="16" t="s">
        <v>1854</v>
      </c>
      <c r="F129" s="16" t="s">
        <v>1850</v>
      </c>
      <c r="G129" s="16" t="s">
        <v>1851</v>
      </c>
      <c r="H129" s="17">
        <v>45.5</v>
      </c>
      <c r="I129" s="102">
        <v>4</v>
      </c>
      <c r="J129" s="121"/>
    </row>
    <row r="130" spans="1:10" ht="33.75" x14ac:dyDescent="0.2">
      <c r="A130" s="16" t="s">
        <v>1709</v>
      </c>
      <c r="B130" s="16" t="s">
        <v>1848</v>
      </c>
      <c r="C130" s="16" t="s">
        <v>1849</v>
      </c>
      <c r="D130" s="19">
        <v>44384</v>
      </c>
      <c r="E130" s="16" t="s">
        <v>1861</v>
      </c>
      <c r="F130" s="16" t="s">
        <v>1850</v>
      </c>
      <c r="G130" s="16" t="s">
        <v>1851</v>
      </c>
      <c r="H130" s="17">
        <v>0</v>
      </c>
      <c r="I130" s="102">
        <v>4</v>
      </c>
      <c r="J130" s="121"/>
    </row>
    <row r="131" spans="1:10" ht="22.5" x14ac:dyDescent="0.2">
      <c r="A131" s="16" t="s">
        <v>1709</v>
      </c>
      <c r="B131" s="16" t="s">
        <v>1768</v>
      </c>
      <c r="C131" s="16" t="s">
        <v>1769</v>
      </c>
      <c r="D131" s="19">
        <v>44354</v>
      </c>
      <c r="E131" s="16" t="s">
        <v>1832</v>
      </c>
      <c r="F131" s="16" t="s">
        <v>1723</v>
      </c>
      <c r="G131" s="16" t="s">
        <v>1724</v>
      </c>
      <c r="H131" s="17">
        <v>58.01</v>
      </c>
      <c r="I131" s="102">
        <v>4</v>
      </c>
      <c r="J131" s="121"/>
    </row>
    <row r="132" spans="1:10" ht="33.75" x14ac:dyDescent="0.2">
      <c r="A132" s="16" t="s">
        <v>1709</v>
      </c>
      <c r="B132" s="16" t="s">
        <v>1770</v>
      </c>
      <c r="C132" s="16" t="s">
        <v>1771</v>
      </c>
      <c r="D132" s="19">
        <v>44361</v>
      </c>
      <c r="E132" s="16" t="s">
        <v>1772</v>
      </c>
      <c r="F132" s="16" t="s">
        <v>1773</v>
      </c>
      <c r="G132" s="16" t="s">
        <v>1774</v>
      </c>
      <c r="H132" s="17">
        <v>80</v>
      </c>
      <c r="I132" s="102">
        <v>4</v>
      </c>
      <c r="J132" s="121"/>
    </row>
    <row r="133" spans="1:10" ht="12.75" x14ac:dyDescent="0.2">
      <c r="A133" s="16" t="s">
        <v>1709</v>
      </c>
      <c r="B133" s="16" t="s">
        <v>1775</v>
      </c>
      <c r="C133" s="16" t="s">
        <v>1776</v>
      </c>
      <c r="D133" s="19">
        <v>44369</v>
      </c>
      <c r="E133" s="16" t="s">
        <v>1777</v>
      </c>
      <c r="F133" s="16" t="s">
        <v>1728</v>
      </c>
      <c r="G133" s="16" t="s">
        <v>1729</v>
      </c>
      <c r="H133" s="17">
        <v>20.5</v>
      </c>
      <c r="I133" s="102">
        <v>4</v>
      </c>
      <c r="J133" s="121"/>
    </row>
    <row r="134" spans="1:10" ht="22.5" x14ac:dyDescent="0.2">
      <c r="A134" s="16" t="s">
        <v>1709</v>
      </c>
      <c r="B134" s="16" t="s">
        <v>1778</v>
      </c>
      <c r="C134" s="16" t="s">
        <v>1779</v>
      </c>
      <c r="D134" s="19">
        <v>44354</v>
      </c>
      <c r="E134" s="16" t="s">
        <v>1780</v>
      </c>
      <c r="F134" s="16" t="s">
        <v>1736</v>
      </c>
      <c r="G134" s="16" t="s">
        <v>1737</v>
      </c>
      <c r="H134" s="17">
        <v>24</v>
      </c>
      <c r="I134" s="102">
        <v>4</v>
      </c>
      <c r="J134" s="121"/>
    </row>
    <row r="135" spans="1:10" ht="22.5" x14ac:dyDescent="0.2">
      <c r="A135" s="16" t="s">
        <v>1709</v>
      </c>
      <c r="B135" s="16" t="s">
        <v>1781</v>
      </c>
      <c r="C135" s="16" t="s">
        <v>1782</v>
      </c>
      <c r="D135" s="19">
        <v>44369</v>
      </c>
      <c r="E135" s="16" t="s">
        <v>1783</v>
      </c>
      <c r="F135" s="16" t="s">
        <v>1736</v>
      </c>
      <c r="G135" s="16" t="s">
        <v>1737</v>
      </c>
      <c r="H135" s="17">
        <v>24</v>
      </c>
      <c r="I135" s="102">
        <v>4</v>
      </c>
      <c r="J135" s="121"/>
    </row>
    <row r="136" spans="1:10" ht="12.75" x14ac:dyDescent="0.2">
      <c r="A136" s="16" t="s">
        <v>1709</v>
      </c>
      <c r="B136" s="16" t="s">
        <v>1784</v>
      </c>
      <c r="C136" s="16" t="s">
        <v>1785</v>
      </c>
      <c r="D136" s="19">
        <v>44350</v>
      </c>
      <c r="E136" s="16" t="s">
        <v>1786</v>
      </c>
      <c r="F136" s="16" t="s">
        <v>1744</v>
      </c>
      <c r="G136" s="16" t="s">
        <v>1745</v>
      </c>
      <c r="H136" s="17">
        <v>150</v>
      </c>
      <c r="I136" s="102">
        <v>4</v>
      </c>
      <c r="J136" s="121"/>
    </row>
    <row r="137" spans="1:10" ht="12.75" x14ac:dyDescent="0.2">
      <c r="A137" s="16" t="s">
        <v>1709</v>
      </c>
      <c r="B137" s="16" t="s">
        <v>1787</v>
      </c>
      <c r="C137" s="16" t="s">
        <v>1771</v>
      </c>
      <c r="D137" s="19">
        <v>44348</v>
      </c>
      <c r="E137" s="16" t="s">
        <v>1712</v>
      </c>
      <c r="F137" s="16" t="s">
        <v>1713</v>
      </c>
      <c r="G137" s="16" t="s">
        <v>1714</v>
      </c>
      <c r="H137" s="17">
        <v>0.9</v>
      </c>
      <c r="I137" s="102">
        <v>4</v>
      </c>
      <c r="J137" s="121"/>
    </row>
    <row r="138" spans="1:10" ht="12.75" x14ac:dyDescent="0.2">
      <c r="A138" s="16" t="s">
        <v>1709</v>
      </c>
      <c r="B138" s="16" t="s">
        <v>1787</v>
      </c>
      <c r="C138" s="16" t="s">
        <v>1771</v>
      </c>
      <c r="D138" s="19">
        <v>44362</v>
      </c>
      <c r="E138" s="16" t="s">
        <v>1788</v>
      </c>
      <c r="F138" s="16" t="s">
        <v>1713</v>
      </c>
      <c r="G138" s="16" t="s">
        <v>1714</v>
      </c>
      <c r="H138" s="17">
        <v>10</v>
      </c>
      <c r="I138" s="102">
        <v>4</v>
      </c>
      <c r="J138" s="121"/>
    </row>
    <row r="139" spans="1:10" ht="12.75" x14ac:dyDescent="0.2">
      <c r="A139" s="16" t="s">
        <v>1709</v>
      </c>
      <c r="B139" s="16" t="s">
        <v>1787</v>
      </c>
      <c r="C139" s="16" t="s">
        <v>1771</v>
      </c>
      <c r="D139" s="19">
        <v>44377</v>
      </c>
      <c r="E139" s="16" t="s">
        <v>1715</v>
      </c>
      <c r="F139" s="16" t="s">
        <v>1713</v>
      </c>
      <c r="G139" s="16" t="s">
        <v>1714</v>
      </c>
      <c r="H139" s="17">
        <v>11.6</v>
      </c>
      <c r="I139" s="102">
        <v>4</v>
      </c>
      <c r="J139" s="121"/>
    </row>
    <row r="140" spans="1:10" ht="22.5" x14ac:dyDescent="0.2">
      <c r="A140" s="16" t="s">
        <v>1709</v>
      </c>
      <c r="B140" s="16" t="s">
        <v>1789</v>
      </c>
      <c r="C140" s="16" t="s">
        <v>1790</v>
      </c>
      <c r="D140" s="19">
        <v>44348</v>
      </c>
      <c r="E140" s="16" t="s">
        <v>1791</v>
      </c>
      <c r="F140" s="16" t="s">
        <v>1752</v>
      </c>
      <c r="G140" s="16" t="s">
        <v>1753</v>
      </c>
      <c r="H140" s="17">
        <v>554</v>
      </c>
      <c r="I140" s="102">
        <v>3</v>
      </c>
      <c r="J140" s="121"/>
    </row>
    <row r="141" spans="1:10" ht="146.25" x14ac:dyDescent="0.2">
      <c r="A141" s="16" t="s">
        <v>1709</v>
      </c>
      <c r="B141" s="16"/>
      <c r="C141" s="16"/>
      <c r="D141" s="19"/>
      <c r="E141" s="16" t="s">
        <v>1800</v>
      </c>
      <c r="F141" s="16"/>
      <c r="G141" s="16"/>
      <c r="H141" s="17"/>
      <c r="I141" s="102"/>
      <c r="J141" s="121"/>
    </row>
    <row r="142" spans="1:10" ht="33.75" x14ac:dyDescent="0.2">
      <c r="A142" s="16" t="s">
        <v>1709</v>
      </c>
      <c r="B142" s="16" t="s">
        <v>1917</v>
      </c>
      <c r="C142" s="16" t="s">
        <v>1918</v>
      </c>
      <c r="D142" s="19">
        <v>44354</v>
      </c>
      <c r="E142" s="16" t="s">
        <v>1919</v>
      </c>
      <c r="F142" s="16"/>
      <c r="G142" s="16" t="s">
        <v>1920</v>
      </c>
      <c r="H142" s="17">
        <v>8085</v>
      </c>
      <c r="I142" s="102">
        <v>3</v>
      </c>
      <c r="J142" s="121"/>
    </row>
    <row r="143" spans="1:10" ht="33.75" x14ac:dyDescent="0.2">
      <c r="A143" s="16" t="s">
        <v>1709</v>
      </c>
      <c r="B143" s="16" t="s">
        <v>1921</v>
      </c>
      <c r="C143" s="16" t="s">
        <v>1922</v>
      </c>
      <c r="D143" s="19">
        <v>44438</v>
      </c>
      <c r="E143" s="16" t="s">
        <v>1923</v>
      </c>
      <c r="F143" s="16"/>
      <c r="G143" s="16" t="s">
        <v>1920</v>
      </c>
      <c r="H143" s="17">
        <v>0</v>
      </c>
      <c r="I143" s="102">
        <v>3</v>
      </c>
      <c r="J143" s="121"/>
    </row>
    <row r="144" spans="1:10" ht="12.75" x14ac:dyDescent="0.2">
      <c r="A144" s="16" t="s">
        <v>1709</v>
      </c>
      <c r="B144" s="16" t="s">
        <v>1792</v>
      </c>
      <c r="C144" s="16" t="s">
        <v>1771</v>
      </c>
      <c r="D144" s="19">
        <v>44354</v>
      </c>
      <c r="E144" s="16" t="s">
        <v>1801</v>
      </c>
      <c r="F144" s="16"/>
      <c r="G144" s="16" t="s">
        <v>1793</v>
      </c>
      <c r="H144" s="17">
        <v>137.96</v>
      </c>
      <c r="I144" s="102">
        <v>3</v>
      </c>
      <c r="J144" s="121"/>
    </row>
    <row r="145" spans="1:10" ht="33.75" x14ac:dyDescent="0.2">
      <c r="A145" s="16" t="s">
        <v>1709</v>
      </c>
      <c r="B145" s="16" t="s">
        <v>1798</v>
      </c>
      <c r="C145" s="16" t="s">
        <v>1799</v>
      </c>
      <c r="D145" s="19">
        <v>44369</v>
      </c>
      <c r="E145" s="16" t="s">
        <v>1813</v>
      </c>
      <c r="F145" s="16" t="s">
        <v>1802</v>
      </c>
      <c r="G145" s="16" t="s">
        <v>1803</v>
      </c>
      <c r="H145" s="17">
        <v>504.36</v>
      </c>
      <c r="I145" s="102">
        <v>3</v>
      </c>
      <c r="J145" s="121"/>
    </row>
    <row r="146" spans="1:10" ht="45" x14ac:dyDescent="0.2">
      <c r="A146" s="16" t="s">
        <v>1709</v>
      </c>
      <c r="B146" s="16" t="s">
        <v>1812</v>
      </c>
      <c r="C146" s="16" t="s">
        <v>1817</v>
      </c>
      <c r="D146" s="19">
        <v>44384</v>
      </c>
      <c r="E146" s="16" t="s">
        <v>1814</v>
      </c>
      <c r="F146" s="16" t="s">
        <v>1815</v>
      </c>
      <c r="G146" s="16" t="s">
        <v>1816</v>
      </c>
      <c r="H146" s="17">
        <v>924</v>
      </c>
      <c r="I146" s="102">
        <v>3</v>
      </c>
      <c r="J146" s="121"/>
    </row>
    <row r="147" spans="1:10" ht="22.5" x14ac:dyDescent="0.2">
      <c r="A147" s="16" t="s">
        <v>1709</v>
      </c>
      <c r="B147" s="16" t="s">
        <v>1818</v>
      </c>
      <c r="C147" s="16" t="s">
        <v>1819</v>
      </c>
      <c r="D147" s="19">
        <v>44398</v>
      </c>
      <c r="E147" s="16" t="s">
        <v>1820</v>
      </c>
      <c r="F147" s="16"/>
      <c r="G147" s="16" t="s">
        <v>1821</v>
      </c>
      <c r="H147" s="17">
        <v>375</v>
      </c>
      <c r="I147" s="102">
        <v>3</v>
      </c>
      <c r="J147" s="121"/>
    </row>
    <row r="148" spans="1:10" ht="33.75" x14ac:dyDescent="0.2">
      <c r="A148" s="16" t="s">
        <v>1709</v>
      </c>
      <c r="B148" s="16" t="s">
        <v>1822</v>
      </c>
      <c r="C148" s="16" t="s">
        <v>1823</v>
      </c>
      <c r="D148" s="19">
        <v>44398</v>
      </c>
      <c r="E148" s="16" t="s">
        <v>1824</v>
      </c>
      <c r="F148" s="16" t="s">
        <v>1825</v>
      </c>
      <c r="G148" s="16" t="s">
        <v>1826</v>
      </c>
      <c r="H148" s="17">
        <v>194.1</v>
      </c>
      <c r="I148" s="102">
        <v>3</v>
      </c>
      <c r="J148" s="121"/>
    </row>
    <row r="149" spans="1:10" ht="22.5" x14ac:dyDescent="0.2">
      <c r="A149" s="16" t="s">
        <v>1709</v>
      </c>
      <c r="B149" s="16" t="s">
        <v>1881</v>
      </c>
      <c r="C149" s="16" t="s">
        <v>1882</v>
      </c>
      <c r="D149" s="19">
        <v>44409</v>
      </c>
      <c r="E149" s="16" t="s">
        <v>1883</v>
      </c>
      <c r="F149" s="16"/>
      <c r="G149" s="16" t="s">
        <v>1884</v>
      </c>
      <c r="H149" s="17">
        <v>649.89</v>
      </c>
      <c r="I149" s="102">
        <v>3</v>
      </c>
      <c r="J149" s="121"/>
    </row>
    <row r="150" spans="1:10" ht="22.5" x14ac:dyDescent="0.2">
      <c r="A150" s="16" t="s">
        <v>1709</v>
      </c>
      <c r="B150" s="16" t="s">
        <v>1885</v>
      </c>
      <c r="C150" s="16" t="s">
        <v>1886</v>
      </c>
      <c r="D150" s="19">
        <v>44409</v>
      </c>
      <c r="E150" s="16" t="s">
        <v>1887</v>
      </c>
      <c r="F150" s="16"/>
      <c r="G150" s="16" t="s">
        <v>1888</v>
      </c>
      <c r="H150" s="17">
        <v>40</v>
      </c>
      <c r="I150" s="102">
        <v>3</v>
      </c>
      <c r="J150" s="121"/>
    </row>
    <row r="151" spans="1:10" ht="22.5" x14ac:dyDescent="0.2">
      <c r="A151" s="16" t="s">
        <v>1709</v>
      </c>
      <c r="B151" s="16" t="s">
        <v>1889</v>
      </c>
      <c r="C151" s="16" t="s">
        <v>1890</v>
      </c>
      <c r="D151" s="19">
        <v>44409</v>
      </c>
      <c r="E151" s="16" t="s">
        <v>1891</v>
      </c>
      <c r="F151" s="16"/>
      <c r="G151" s="16" t="s">
        <v>1892</v>
      </c>
      <c r="H151" s="17">
        <v>52</v>
      </c>
      <c r="I151" s="102">
        <v>3</v>
      </c>
      <c r="J151" s="121"/>
    </row>
    <row r="152" spans="1:10" ht="12.75" x14ac:dyDescent="0.2">
      <c r="A152" s="16" t="s">
        <v>1709</v>
      </c>
      <c r="B152" s="16" t="s">
        <v>1896</v>
      </c>
      <c r="C152" s="16" t="s">
        <v>1893</v>
      </c>
      <c r="D152" s="19">
        <v>44409</v>
      </c>
      <c r="E152" s="16" t="s">
        <v>1894</v>
      </c>
      <c r="F152" s="16"/>
      <c r="G152" s="16" t="s">
        <v>1895</v>
      </c>
      <c r="H152" s="17">
        <v>69</v>
      </c>
      <c r="I152" s="102">
        <v>3</v>
      </c>
      <c r="J152" s="121"/>
    </row>
    <row r="153" spans="1:10" ht="12.75" x14ac:dyDescent="0.2">
      <c r="A153" s="16" t="s">
        <v>1709</v>
      </c>
      <c r="B153" s="16" t="s">
        <v>1897</v>
      </c>
      <c r="C153" s="16" t="s">
        <v>1898</v>
      </c>
      <c r="D153" s="19">
        <v>44409</v>
      </c>
      <c r="E153" s="16" t="s">
        <v>1899</v>
      </c>
      <c r="F153" s="16" t="s">
        <v>1900</v>
      </c>
      <c r="G153" s="16" t="s">
        <v>1901</v>
      </c>
      <c r="H153" s="17">
        <v>44.03</v>
      </c>
      <c r="I153" s="102">
        <v>3</v>
      </c>
      <c r="J153" s="121"/>
    </row>
    <row r="154" spans="1:10" ht="12.75" x14ac:dyDescent="0.2">
      <c r="A154" s="16" t="s">
        <v>1709</v>
      </c>
      <c r="B154" s="16" t="s">
        <v>1902</v>
      </c>
      <c r="C154" s="16" t="s">
        <v>1903</v>
      </c>
      <c r="D154" s="19">
        <v>44409</v>
      </c>
      <c r="E154" s="16" t="s">
        <v>1904</v>
      </c>
      <c r="F154" s="16" t="s">
        <v>1905</v>
      </c>
      <c r="G154" s="16" t="s">
        <v>1906</v>
      </c>
      <c r="H154" s="17">
        <v>137.69999999999999</v>
      </c>
      <c r="I154" s="102">
        <v>3</v>
      </c>
      <c r="J154" s="121"/>
    </row>
    <row r="155" spans="1:10" ht="12.75" x14ac:dyDescent="0.2">
      <c r="A155" s="16" t="s">
        <v>1709</v>
      </c>
      <c r="B155" s="16" t="s">
        <v>1907</v>
      </c>
      <c r="C155" s="16" t="s">
        <v>1908</v>
      </c>
      <c r="D155" s="19">
        <v>44409</v>
      </c>
      <c r="E155" s="16" t="s">
        <v>1909</v>
      </c>
      <c r="F155" s="16" t="s">
        <v>1910</v>
      </c>
      <c r="G155" s="16" t="s">
        <v>1911</v>
      </c>
      <c r="H155" s="17">
        <v>83.97</v>
      </c>
      <c r="I155" s="102">
        <v>3</v>
      </c>
      <c r="J155" s="121"/>
    </row>
    <row r="156" spans="1:10" ht="22.5" x14ac:dyDescent="0.2">
      <c r="A156" s="16" t="s">
        <v>1709</v>
      </c>
      <c r="B156" s="16" t="s">
        <v>1912</v>
      </c>
      <c r="C156" s="16" t="s">
        <v>1913</v>
      </c>
      <c r="D156" s="19">
        <v>44409</v>
      </c>
      <c r="E156" s="16" t="s">
        <v>1914</v>
      </c>
      <c r="F156" s="16" t="s">
        <v>1915</v>
      </c>
      <c r="G156" s="16" t="s">
        <v>1916</v>
      </c>
      <c r="H156" s="17">
        <v>214.5</v>
      </c>
      <c r="I156" s="102">
        <v>3</v>
      </c>
      <c r="J156" s="121"/>
    </row>
    <row r="157" spans="1:10" ht="146.25" x14ac:dyDescent="0.2">
      <c r="A157" s="16" t="s">
        <v>1709</v>
      </c>
      <c r="B157" s="16"/>
      <c r="C157" s="16"/>
      <c r="D157" s="19"/>
      <c r="E157" s="16" t="s">
        <v>1804</v>
      </c>
      <c r="F157" s="16"/>
      <c r="G157" s="16"/>
      <c r="H157" s="17"/>
      <c r="I157" s="102"/>
      <c r="J157" s="121"/>
    </row>
    <row r="158" spans="1:10" ht="33.75" x14ac:dyDescent="0.2">
      <c r="A158" s="16" t="s">
        <v>1709</v>
      </c>
      <c r="B158" s="16" t="s">
        <v>1794</v>
      </c>
      <c r="C158" s="16" t="s">
        <v>1795</v>
      </c>
      <c r="D158" s="19">
        <v>44361</v>
      </c>
      <c r="E158" s="16" t="s">
        <v>1924</v>
      </c>
      <c r="F158" s="16" t="s">
        <v>1796</v>
      </c>
      <c r="G158" s="16" t="s">
        <v>1797</v>
      </c>
      <c r="H158" s="17">
        <v>710.48</v>
      </c>
      <c r="I158" s="102">
        <v>3</v>
      </c>
      <c r="J158" s="121"/>
    </row>
    <row r="159" spans="1:10" ht="33.75" x14ac:dyDescent="0.2">
      <c r="A159" s="16" t="s">
        <v>1709</v>
      </c>
      <c r="B159" s="16" t="s">
        <v>1787</v>
      </c>
      <c r="C159" s="16" t="s">
        <v>1771</v>
      </c>
      <c r="D159" s="19">
        <v>44362</v>
      </c>
      <c r="E159" s="16" t="s">
        <v>1925</v>
      </c>
      <c r="F159" s="16" t="s">
        <v>1796</v>
      </c>
      <c r="G159" s="16" t="s">
        <v>1797</v>
      </c>
      <c r="H159" s="17">
        <v>11.11</v>
      </c>
      <c r="I159" s="102">
        <v>3</v>
      </c>
      <c r="J159" s="121"/>
    </row>
    <row r="160" spans="1:10" ht="12.75" x14ac:dyDescent="0.2">
      <c r="A160" s="16" t="s">
        <v>1709</v>
      </c>
      <c r="B160" s="16" t="s">
        <v>1926</v>
      </c>
      <c r="C160" s="16" t="s">
        <v>1927</v>
      </c>
      <c r="D160" s="19">
        <v>44409</v>
      </c>
      <c r="E160" s="16" t="s">
        <v>1928</v>
      </c>
      <c r="F160" s="16"/>
      <c r="G160" s="16" t="s">
        <v>1929</v>
      </c>
      <c r="H160" s="17">
        <v>159</v>
      </c>
      <c r="I160" s="102">
        <v>3</v>
      </c>
      <c r="J160" s="121"/>
    </row>
    <row r="161" spans="1:10" ht="12.75" x14ac:dyDescent="0.2">
      <c r="A161" s="16" t="s">
        <v>1709</v>
      </c>
      <c r="B161" s="16" t="s">
        <v>1930</v>
      </c>
      <c r="C161" s="16" t="s">
        <v>1931</v>
      </c>
      <c r="D161" s="19">
        <v>44409</v>
      </c>
      <c r="E161" s="16" t="s">
        <v>1928</v>
      </c>
      <c r="F161" s="16"/>
      <c r="G161" s="16" t="s">
        <v>1932</v>
      </c>
      <c r="H161" s="17">
        <v>329</v>
      </c>
      <c r="I161" s="102">
        <v>3</v>
      </c>
      <c r="J161" s="121"/>
    </row>
    <row r="162" spans="1:10" ht="12.75" x14ac:dyDescent="0.2">
      <c r="A162" s="16" t="s">
        <v>1709</v>
      </c>
      <c r="B162" s="16" t="s">
        <v>1933</v>
      </c>
      <c r="C162" s="16" t="s">
        <v>1934</v>
      </c>
      <c r="D162" s="19">
        <v>44409</v>
      </c>
      <c r="E162" s="16" t="s">
        <v>1928</v>
      </c>
      <c r="F162" s="16"/>
      <c r="G162" s="16" t="s">
        <v>1935</v>
      </c>
      <c r="H162" s="17">
        <v>142.5</v>
      </c>
      <c r="I162" s="102">
        <v>3</v>
      </c>
      <c r="J162" s="121"/>
    </row>
    <row r="163" spans="1:10" ht="12.75" x14ac:dyDescent="0.2">
      <c r="A163" s="16" t="s">
        <v>1709</v>
      </c>
      <c r="B163" s="16" t="s">
        <v>1936</v>
      </c>
      <c r="C163" s="16" t="s">
        <v>1937</v>
      </c>
      <c r="D163" s="19">
        <v>44409</v>
      </c>
      <c r="E163" s="16" t="s">
        <v>1928</v>
      </c>
      <c r="F163" s="16"/>
      <c r="G163" s="16" t="s">
        <v>1938</v>
      </c>
      <c r="H163" s="17">
        <v>175</v>
      </c>
      <c r="I163" s="102">
        <v>3</v>
      </c>
      <c r="J163" s="121"/>
    </row>
    <row r="164" spans="1:10" ht="12.75" x14ac:dyDescent="0.2">
      <c r="A164" s="16" t="s">
        <v>1709</v>
      </c>
      <c r="B164" s="16" t="s">
        <v>1939</v>
      </c>
      <c r="C164" s="16" t="s">
        <v>1940</v>
      </c>
      <c r="D164" s="19">
        <v>44409</v>
      </c>
      <c r="E164" s="16" t="s">
        <v>1928</v>
      </c>
      <c r="F164" s="16"/>
      <c r="G164" s="16" t="s">
        <v>1941</v>
      </c>
      <c r="H164" s="17">
        <v>173</v>
      </c>
      <c r="I164" s="102">
        <v>3</v>
      </c>
      <c r="J164" s="121"/>
    </row>
    <row r="165" spans="1:10" ht="12.75" x14ac:dyDescent="0.2">
      <c r="A165" s="16" t="s">
        <v>1709</v>
      </c>
      <c r="B165" s="16" t="s">
        <v>1942</v>
      </c>
      <c r="C165" s="16" t="s">
        <v>1943</v>
      </c>
      <c r="D165" s="19">
        <v>44409</v>
      </c>
      <c r="E165" s="16" t="s">
        <v>1928</v>
      </c>
      <c r="F165" s="16"/>
      <c r="G165" s="16" t="s">
        <v>1944</v>
      </c>
      <c r="H165" s="17">
        <v>145</v>
      </c>
      <c r="I165" s="102">
        <v>3</v>
      </c>
      <c r="J165" s="121"/>
    </row>
    <row r="166" spans="1:10" ht="22.5" x14ac:dyDescent="0.2">
      <c r="A166" s="16" t="s">
        <v>1709</v>
      </c>
      <c r="B166" s="16" t="s">
        <v>1945</v>
      </c>
      <c r="C166" s="16" t="s">
        <v>1946</v>
      </c>
      <c r="D166" s="19">
        <v>44438</v>
      </c>
      <c r="E166" s="16" t="s">
        <v>1947</v>
      </c>
      <c r="F166" s="16"/>
      <c r="G166" s="16"/>
      <c r="H166" s="17">
        <v>2520</v>
      </c>
      <c r="I166" s="102">
        <v>3</v>
      </c>
      <c r="J166" s="121"/>
    </row>
    <row r="167" spans="1:10" ht="22.5" x14ac:dyDescent="0.2">
      <c r="A167" s="16" t="s">
        <v>1709</v>
      </c>
      <c r="B167" s="16" t="s">
        <v>1948</v>
      </c>
      <c r="C167" s="16" t="s">
        <v>1949</v>
      </c>
      <c r="D167" s="19">
        <v>44438</v>
      </c>
      <c r="E167" s="16" t="s">
        <v>1950</v>
      </c>
      <c r="F167" s="16" t="s">
        <v>1796</v>
      </c>
      <c r="G167" s="16" t="s">
        <v>1797</v>
      </c>
      <c r="H167" s="17">
        <v>162.46</v>
      </c>
      <c r="I167" s="102">
        <v>3</v>
      </c>
      <c r="J167" s="121"/>
    </row>
    <row r="168" spans="1:10" ht="22.5" x14ac:dyDescent="0.2">
      <c r="A168" s="16" t="s">
        <v>1709</v>
      </c>
      <c r="B168" s="16" t="s">
        <v>1951</v>
      </c>
      <c r="C168" s="16" t="s">
        <v>1952</v>
      </c>
      <c r="D168" s="19">
        <v>44438</v>
      </c>
      <c r="E168" s="16" t="s">
        <v>1953</v>
      </c>
      <c r="F168" s="16"/>
      <c r="G168" s="16"/>
      <c r="H168" s="17">
        <v>1252.8</v>
      </c>
      <c r="I168" s="102">
        <v>3</v>
      </c>
      <c r="J168" s="121"/>
    </row>
    <row r="169" spans="1:10" ht="22.5" x14ac:dyDescent="0.2">
      <c r="A169" s="16" t="s">
        <v>1709</v>
      </c>
      <c r="B169" s="16" t="s">
        <v>1805</v>
      </c>
      <c r="C169" s="16" t="s">
        <v>1806</v>
      </c>
      <c r="D169" s="19">
        <v>44365</v>
      </c>
      <c r="E169" s="16" t="s">
        <v>1807</v>
      </c>
      <c r="F169" s="16" t="s">
        <v>1808</v>
      </c>
      <c r="G169" s="16" t="s">
        <v>1809</v>
      </c>
      <c r="H169" s="17">
        <v>630</v>
      </c>
      <c r="I169" s="102">
        <v>5</v>
      </c>
      <c r="J169" s="121"/>
    </row>
    <row r="170" spans="1:10" ht="22.5" x14ac:dyDescent="0.2">
      <c r="A170" s="16" t="s">
        <v>1709</v>
      </c>
      <c r="B170" s="16" t="s">
        <v>1810</v>
      </c>
      <c r="C170" s="16" t="s">
        <v>1811</v>
      </c>
      <c r="D170" s="19">
        <v>44383</v>
      </c>
      <c r="E170" s="16" t="s">
        <v>1875</v>
      </c>
      <c r="F170" s="16" t="s">
        <v>1752</v>
      </c>
      <c r="G170" s="16" t="s">
        <v>1753</v>
      </c>
      <c r="H170" s="17">
        <v>554</v>
      </c>
      <c r="I170" s="102">
        <v>3</v>
      </c>
      <c r="J170" s="121"/>
    </row>
    <row r="171" spans="1:10" ht="22.5" x14ac:dyDescent="0.2">
      <c r="A171" s="16" t="s">
        <v>1709</v>
      </c>
      <c r="B171" s="16" t="s">
        <v>1827</v>
      </c>
      <c r="C171" s="16" t="s">
        <v>1828</v>
      </c>
      <c r="D171" s="19">
        <v>44398</v>
      </c>
      <c r="E171" s="16" t="s">
        <v>1829</v>
      </c>
      <c r="F171" s="16" t="s">
        <v>1723</v>
      </c>
      <c r="G171" s="16" t="s">
        <v>1724</v>
      </c>
      <c r="H171" s="17">
        <v>58.01</v>
      </c>
      <c r="I171" s="102">
        <v>4</v>
      </c>
      <c r="J171" s="121"/>
    </row>
    <row r="172" spans="1:10" ht="33.75" x14ac:dyDescent="0.2">
      <c r="A172" s="16" t="s">
        <v>1709</v>
      </c>
      <c r="B172" s="16" t="s">
        <v>1834</v>
      </c>
      <c r="C172" s="16" t="s">
        <v>1833</v>
      </c>
      <c r="D172" s="19">
        <v>44378</v>
      </c>
      <c r="E172" s="16" t="s">
        <v>1835</v>
      </c>
      <c r="F172" s="16" t="s">
        <v>1773</v>
      </c>
      <c r="G172" s="16" t="s">
        <v>1774</v>
      </c>
      <c r="H172" s="17">
        <v>80</v>
      </c>
      <c r="I172" s="102">
        <v>4</v>
      </c>
      <c r="J172" s="121"/>
    </row>
    <row r="173" spans="1:10" ht="33.75" x14ac:dyDescent="0.2">
      <c r="A173" s="16" t="s">
        <v>1709</v>
      </c>
      <c r="B173" s="16" t="s">
        <v>1836</v>
      </c>
      <c r="C173" s="16" t="s">
        <v>1837</v>
      </c>
      <c r="D173" s="19">
        <v>44407</v>
      </c>
      <c r="E173" s="16" t="s">
        <v>1838</v>
      </c>
      <c r="F173" s="16" t="s">
        <v>1773</v>
      </c>
      <c r="G173" s="16" t="s">
        <v>1774</v>
      </c>
      <c r="H173" s="17">
        <v>80</v>
      </c>
      <c r="I173" s="102">
        <v>4</v>
      </c>
      <c r="J173" s="121"/>
    </row>
    <row r="174" spans="1:10" ht="12.75" x14ac:dyDescent="0.2">
      <c r="A174" s="16" t="s">
        <v>1709</v>
      </c>
      <c r="B174" s="16" t="s">
        <v>1839</v>
      </c>
      <c r="C174" s="16" t="s">
        <v>1841</v>
      </c>
      <c r="D174" s="19">
        <v>44404</v>
      </c>
      <c r="E174" s="16" t="s">
        <v>1840</v>
      </c>
      <c r="F174" s="16" t="s">
        <v>1728</v>
      </c>
      <c r="G174" s="16" t="s">
        <v>1729</v>
      </c>
      <c r="H174" s="17">
        <v>20.5</v>
      </c>
      <c r="I174" s="102">
        <v>4</v>
      </c>
      <c r="J174" s="121"/>
    </row>
    <row r="175" spans="1:10" ht="22.5" x14ac:dyDescent="0.2">
      <c r="A175" s="16" t="s">
        <v>1709</v>
      </c>
      <c r="B175" s="16" t="s">
        <v>1842</v>
      </c>
      <c r="C175" s="16" t="s">
        <v>1843</v>
      </c>
      <c r="D175" s="19">
        <v>44404</v>
      </c>
      <c r="E175" s="16" t="s">
        <v>1844</v>
      </c>
      <c r="F175" s="16" t="s">
        <v>1736</v>
      </c>
      <c r="G175" s="16" t="s">
        <v>1737</v>
      </c>
      <c r="H175" s="17">
        <v>24</v>
      </c>
      <c r="I175" s="102">
        <v>4</v>
      </c>
      <c r="J175" s="121"/>
    </row>
    <row r="176" spans="1:10" ht="12.75" x14ac:dyDescent="0.2">
      <c r="A176" s="16" t="s">
        <v>1709</v>
      </c>
      <c r="B176" s="16" t="s">
        <v>1845</v>
      </c>
      <c r="C176" s="16" t="s">
        <v>1846</v>
      </c>
      <c r="D176" s="19">
        <v>44379</v>
      </c>
      <c r="E176" s="16" t="s">
        <v>1847</v>
      </c>
      <c r="F176" s="16" t="s">
        <v>1744</v>
      </c>
      <c r="G176" s="16" t="s">
        <v>1745</v>
      </c>
      <c r="H176" s="17">
        <v>150</v>
      </c>
      <c r="I176" s="102">
        <v>4</v>
      </c>
      <c r="J176" s="121"/>
    </row>
    <row r="177" spans="1:10" ht="12.75" x14ac:dyDescent="0.2">
      <c r="A177" s="16" t="s">
        <v>1709</v>
      </c>
      <c r="B177" s="16" t="s">
        <v>1862</v>
      </c>
      <c r="C177" s="16" t="s">
        <v>1863</v>
      </c>
      <c r="D177" s="19">
        <v>44378</v>
      </c>
      <c r="E177" s="16" t="s">
        <v>1712</v>
      </c>
      <c r="F177" s="16" t="s">
        <v>1713</v>
      </c>
      <c r="G177" s="16" t="s">
        <v>1714</v>
      </c>
      <c r="H177" s="17">
        <v>2.5499999999999998</v>
      </c>
      <c r="I177" s="102">
        <v>4</v>
      </c>
      <c r="J177" s="121"/>
    </row>
    <row r="178" spans="1:10" ht="12.75" x14ac:dyDescent="0.2">
      <c r="A178" s="16" t="s">
        <v>1709</v>
      </c>
      <c r="B178" s="16" t="s">
        <v>1862</v>
      </c>
      <c r="C178" s="16" t="s">
        <v>1863</v>
      </c>
      <c r="D178" s="19">
        <v>44408</v>
      </c>
      <c r="E178" s="16" t="s">
        <v>1864</v>
      </c>
      <c r="F178" s="16" t="s">
        <v>1713</v>
      </c>
      <c r="G178" s="16" t="s">
        <v>1714</v>
      </c>
      <c r="H178" s="17">
        <v>11</v>
      </c>
      <c r="I178" s="102">
        <v>4</v>
      </c>
      <c r="J178" s="121"/>
    </row>
    <row r="179" spans="1:10" ht="33.75" x14ac:dyDescent="0.2">
      <c r="A179" s="16" t="s">
        <v>1709</v>
      </c>
      <c r="B179" s="16" t="s">
        <v>1865</v>
      </c>
      <c r="C179" s="16" t="s">
        <v>1866</v>
      </c>
      <c r="D179" s="19">
        <v>44438</v>
      </c>
      <c r="E179" s="16" t="s">
        <v>1867</v>
      </c>
      <c r="F179" s="16"/>
      <c r="G179" s="16" t="s">
        <v>1868</v>
      </c>
      <c r="H179" s="17">
        <v>267.02</v>
      </c>
      <c r="I179" s="102">
        <v>3</v>
      </c>
      <c r="J179" s="121"/>
    </row>
    <row r="180" spans="1:10" ht="22.5" x14ac:dyDescent="0.2">
      <c r="A180" s="16" t="s">
        <v>1709</v>
      </c>
      <c r="B180" s="16" t="s">
        <v>1869</v>
      </c>
      <c r="C180" s="16" t="s">
        <v>1870</v>
      </c>
      <c r="D180" s="19">
        <v>44410</v>
      </c>
      <c r="E180" s="16" t="s">
        <v>1871</v>
      </c>
      <c r="F180" s="16"/>
      <c r="G180" s="16" t="s">
        <v>1872</v>
      </c>
      <c r="H180" s="17">
        <v>800</v>
      </c>
      <c r="I180" s="102">
        <v>3</v>
      </c>
      <c r="J180" s="121"/>
    </row>
    <row r="181" spans="1:10" ht="22.5" x14ac:dyDescent="0.2">
      <c r="A181" s="16" t="s">
        <v>1709</v>
      </c>
      <c r="B181" s="16" t="s">
        <v>1873</v>
      </c>
      <c r="C181" s="16" t="s">
        <v>1874</v>
      </c>
      <c r="D181" s="19">
        <v>44410</v>
      </c>
      <c r="E181" s="16" t="s">
        <v>1876</v>
      </c>
      <c r="F181" s="16" t="s">
        <v>1752</v>
      </c>
      <c r="G181" s="16" t="s">
        <v>1753</v>
      </c>
      <c r="H181" s="17">
        <v>554</v>
      </c>
      <c r="I181" s="102">
        <v>3</v>
      </c>
      <c r="J181" s="121"/>
    </row>
    <row r="182" spans="1:10" ht="135" x14ac:dyDescent="0.2">
      <c r="A182" s="16" t="s">
        <v>1709</v>
      </c>
      <c r="B182" s="16"/>
      <c r="C182" s="16"/>
      <c r="D182" s="19"/>
      <c r="E182" s="16" t="s">
        <v>1877</v>
      </c>
      <c r="F182" s="16"/>
      <c r="G182" s="16"/>
      <c r="H182" s="17"/>
      <c r="I182" s="102"/>
      <c r="J182" s="121"/>
    </row>
    <row r="183" spans="1:10" ht="22.5" x14ac:dyDescent="0.2">
      <c r="A183" s="16" t="s">
        <v>1709</v>
      </c>
      <c r="B183" s="16" t="s">
        <v>1879</v>
      </c>
      <c r="C183" s="16" t="s">
        <v>1878</v>
      </c>
      <c r="D183" s="19">
        <v>44409</v>
      </c>
      <c r="E183" s="16" t="s">
        <v>1880</v>
      </c>
      <c r="F183" s="16"/>
      <c r="G183" s="16"/>
      <c r="H183" s="17">
        <v>1520</v>
      </c>
      <c r="I183" s="102">
        <v>3</v>
      </c>
      <c r="J183" s="121"/>
    </row>
    <row r="184" spans="1:10" ht="22.5" x14ac:dyDescent="0.2">
      <c r="A184" s="16" t="s">
        <v>1709</v>
      </c>
      <c r="B184" s="16" t="s">
        <v>1954</v>
      </c>
      <c r="C184" s="16" t="s">
        <v>1955</v>
      </c>
      <c r="D184" s="19">
        <v>44424</v>
      </c>
      <c r="E184" s="16" t="s">
        <v>1956</v>
      </c>
      <c r="F184" s="16" t="s">
        <v>1723</v>
      </c>
      <c r="G184" s="16" t="s">
        <v>1724</v>
      </c>
      <c r="H184" s="17">
        <v>58.01</v>
      </c>
      <c r="I184" s="102">
        <v>4</v>
      </c>
      <c r="J184" s="121"/>
    </row>
    <row r="185" spans="1:10" ht="12.75" x14ac:dyDescent="0.2">
      <c r="A185" s="16" t="s">
        <v>1709</v>
      </c>
      <c r="B185" s="16" t="s">
        <v>1957</v>
      </c>
      <c r="C185" s="16" t="s">
        <v>1958</v>
      </c>
      <c r="D185" s="19">
        <v>44438</v>
      </c>
      <c r="E185" s="16" t="s">
        <v>1959</v>
      </c>
      <c r="F185" s="16" t="s">
        <v>1960</v>
      </c>
      <c r="G185" s="16" t="s">
        <v>1961</v>
      </c>
      <c r="H185" s="17">
        <v>44.35</v>
      </c>
      <c r="I185" s="102">
        <v>4</v>
      </c>
      <c r="J185" s="121"/>
    </row>
    <row r="186" spans="1:10" ht="33.75" x14ac:dyDescent="0.2">
      <c r="A186" s="16" t="s">
        <v>1709</v>
      </c>
      <c r="B186" s="16" t="s">
        <v>1962</v>
      </c>
      <c r="C186" s="16" t="s">
        <v>1963</v>
      </c>
      <c r="D186" s="19">
        <v>44439</v>
      </c>
      <c r="E186" s="16" t="s">
        <v>1964</v>
      </c>
      <c r="F186" s="16" t="s">
        <v>1773</v>
      </c>
      <c r="G186" s="16" t="s">
        <v>1774</v>
      </c>
      <c r="H186" s="17">
        <v>80</v>
      </c>
      <c r="I186" s="102">
        <v>4</v>
      </c>
      <c r="J186" s="121"/>
    </row>
    <row r="187" spans="1:10" ht="12.75" x14ac:dyDescent="0.2">
      <c r="A187" s="16" t="s">
        <v>1709</v>
      </c>
      <c r="B187" s="16" t="s">
        <v>1965</v>
      </c>
      <c r="C187" s="16" t="s">
        <v>1966</v>
      </c>
      <c r="D187" s="19">
        <v>44425</v>
      </c>
      <c r="E187" s="16" t="s">
        <v>1967</v>
      </c>
      <c r="F187" s="16" t="s">
        <v>1728</v>
      </c>
      <c r="G187" s="16" t="s">
        <v>1729</v>
      </c>
      <c r="H187" s="17">
        <v>20.5</v>
      </c>
      <c r="I187" s="102">
        <v>4</v>
      </c>
      <c r="J187" s="121"/>
    </row>
    <row r="188" spans="1:10" ht="22.5" x14ac:dyDescent="0.2">
      <c r="A188" s="16" t="s">
        <v>1709</v>
      </c>
      <c r="B188" s="16" t="s">
        <v>1968</v>
      </c>
      <c r="C188" s="16" t="s">
        <v>1969</v>
      </c>
      <c r="D188" s="19">
        <v>44438</v>
      </c>
      <c r="E188" s="16" t="s">
        <v>1970</v>
      </c>
      <c r="F188" s="16" t="s">
        <v>1736</v>
      </c>
      <c r="G188" s="16" t="s">
        <v>1737</v>
      </c>
      <c r="H188" s="17">
        <v>24</v>
      </c>
      <c r="I188" s="102">
        <v>4</v>
      </c>
      <c r="J188" s="121"/>
    </row>
    <row r="189" spans="1:10" ht="12.75" x14ac:dyDescent="0.2">
      <c r="A189" s="16" t="s">
        <v>1709</v>
      </c>
      <c r="B189" s="16" t="s">
        <v>1971</v>
      </c>
      <c r="C189" s="16" t="s">
        <v>1972</v>
      </c>
      <c r="D189" s="19">
        <v>44411</v>
      </c>
      <c r="E189" s="16" t="s">
        <v>1973</v>
      </c>
      <c r="F189" s="16" t="s">
        <v>1744</v>
      </c>
      <c r="G189" s="16" t="s">
        <v>1745</v>
      </c>
      <c r="H189" s="17">
        <v>150</v>
      </c>
      <c r="I189" s="102">
        <v>4</v>
      </c>
      <c r="J189" s="121"/>
    </row>
    <row r="190" spans="1:10" ht="22.5" x14ac:dyDescent="0.2">
      <c r="A190" s="16" t="s">
        <v>1709</v>
      </c>
      <c r="B190" s="16" t="s">
        <v>1974</v>
      </c>
      <c r="C190" s="16" t="s">
        <v>1975</v>
      </c>
      <c r="D190" s="19">
        <v>44414</v>
      </c>
      <c r="E190" s="16" t="s">
        <v>1976</v>
      </c>
      <c r="F190" s="16" t="s">
        <v>1850</v>
      </c>
      <c r="G190" s="16" t="s">
        <v>1851</v>
      </c>
      <c r="H190" s="17">
        <v>14.59</v>
      </c>
      <c r="I190" s="102">
        <v>4</v>
      </c>
      <c r="J190" s="121"/>
    </row>
    <row r="191" spans="1:10" ht="22.5" x14ac:dyDescent="0.2">
      <c r="A191" s="16" t="s">
        <v>1709</v>
      </c>
      <c r="B191" s="16" t="s">
        <v>1977</v>
      </c>
      <c r="C191" s="16" t="s">
        <v>1978</v>
      </c>
      <c r="D191" s="19">
        <v>44438</v>
      </c>
      <c r="E191" s="16" t="s">
        <v>1979</v>
      </c>
      <c r="F191" s="16" t="s">
        <v>1980</v>
      </c>
      <c r="G191" s="16" t="s">
        <v>1981</v>
      </c>
      <c r="H191" s="17">
        <v>1200</v>
      </c>
      <c r="I191" s="102">
        <v>4</v>
      </c>
      <c r="J191" s="121"/>
    </row>
    <row r="192" spans="1:10" ht="12.75" x14ac:dyDescent="0.2">
      <c r="A192" s="16" t="s">
        <v>1709</v>
      </c>
      <c r="B192" s="16" t="s">
        <v>1982</v>
      </c>
      <c r="C192" s="16" t="s">
        <v>1983</v>
      </c>
      <c r="D192" s="19">
        <v>44411</v>
      </c>
      <c r="E192" s="16" t="s">
        <v>1712</v>
      </c>
      <c r="F192" s="16" t="s">
        <v>1713</v>
      </c>
      <c r="G192" s="16" t="s">
        <v>1714</v>
      </c>
      <c r="H192" s="17">
        <v>1.65</v>
      </c>
      <c r="I192" s="102">
        <v>4</v>
      </c>
      <c r="J192" s="121"/>
    </row>
    <row r="193" spans="1:10" ht="12.75" x14ac:dyDescent="0.2">
      <c r="A193" s="16" t="s">
        <v>1709</v>
      </c>
      <c r="B193" s="16" t="s">
        <v>1982</v>
      </c>
      <c r="C193" s="16" t="s">
        <v>1983</v>
      </c>
      <c r="D193" s="19">
        <v>44439</v>
      </c>
      <c r="E193" s="16" t="s">
        <v>1748</v>
      </c>
      <c r="F193" s="16" t="s">
        <v>1713</v>
      </c>
      <c r="G193" s="16" t="s">
        <v>1714</v>
      </c>
      <c r="H193" s="17">
        <v>0.6</v>
      </c>
      <c r="I193" s="102">
        <v>4</v>
      </c>
      <c r="J193" s="121"/>
    </row>
    <row r="194" spans="1:10" ht="12.75" x14ac:dyDescent="0.2">
      <c r="A194" s="16" t="s">
        <v>1709</v>
      </c>
      <c r="B194" s="16" t="s">
        <v>1982</v>
      </c>
      <c r="C194" s="16" t="s">
        <v>1983</v>
      </c>
      <c r="D194" s="19">
        <v>44439</v>
      </c>
      <c r="E194" s="16" t="s">
        <v>1864</v>
      </c>
      <c r="F194" s="16" t="s">
        <v>1713</v>
      </c>
      <c r="G194" s="16" t="s">
        <v>1714</v>
      </c>
      <c r="H194" s="17">
        <v>11</v>
      </c>
      <c r="I194" s="102">
        <v>4</v>
      </c>
      <c r="J194" s="121"/>
    </row>
    <row r="195" spans="1:10" ht="22.5" x14ac:dyDescent="0.2">
      <c r="A195" s="16" t="s">
        <v>1709</v>
      </c>
      <c r="B195" s="16" t="s">
        <v>1984</v>
      </c>
      <c r="C195" s="16" t="s">
        <v>1985</v>
      </c>
      <c r="D195" s="19">
        <v>44424</v>
      </c>
      <c r="E195" s="16" t="s">
        <v>1986</v>
      </c>
      <c r="F195" s="16" t="s">
        <v>1987</v>
      </c>
      <c r="G195" s="16" t="s">
        <v>1988</v>
      </c>
      <c r="H195" s="17">
        <v>69.5</v>
      </c>
      <c r="I195" s="102">
        <v>5</v>
      </c>
      <c r="J195" s="121"/>
    </row>
    <row r="196" spans="1:10" ht="22.5" x14ac:dyDescent="0.2">
      <c r="A196" s="16" t="s">
        <v>1709</v>
      </c>
      <c r="B196" s="16" t="s">
        <v>1989</v>
      </c>
      <c r="C196" s="16" t="s">
        <v>1990</v>
      </c>
      <c r="D196" s="19">
        <v>44468</v>
      </c>
      <c r="E196" s="16" t="s">
        <v>1991</v>
      </c>
      <c r="F196" s="16" t="s">
        <v>1723</v>
      </c>
      <c r="G196" s="16" t="s">
        <v>1724</v>
      </c>
      <c r="H196" s="17">
        <v>73.260000000000005</v>
      </c>
      <c r="I196" s="102">
        <v>4</v>
      </c>
      <c r="J196" s="121"/>
    </row>
    <row r="197" spans="1:10" ht="22.5" x14ac:dyDescent="0.2">
      <c r="A197" s="16" t="s">
        <v>1709</v>
      </c>
      <c r="B197" s="16" t="s">
        <v>1992</v>
      </c>
      <c r="C197" s="16" t="s">
        <v>1993</v>
      </c>
      <c r="D197" s="19">
        <v>44445</v>
      </c>
      <c r="E197" s="16" t="s">
        <v>1994</v>
      </c>
      <c r="F197" s="16" t="s">
        <v>1723</v>
      </c>
      <c r="G197" s="16" t="s">
        <v>1724</v>
      </c>
      <c r="H197" s="17">
        <v>58.01</v>
      </c>
      <c r="I197" s="102">
        <v>4</v>
      </c>
      <c r="J197" s="121"/>
    </row>
    <row r="198" spans="1:10" ht="22.5" x14ac:dyDescent="0.2">
      <c r="A198" s="16" t="s">
        <v>1709</v>
      </c>
      <c r="B198" s="16" t="s">
        <v>1995</v>
      </c>
      <c r="C198" s="16" t="s">
        <v>1996</v>
      </c>
      <c r="D198" s="19">
        <v>44468</v>
      </c>
      <c r="E198" s="16" t="s">
        <v>1997</v>
      </c>
      <c r="F198" s="16" t="s">
        <v>1723</v>
      </c>
      <c r="G198" s="16" t="s">
        <v>1724</v>
      </c>
      <c r="H198" s="17">
        <v>183.16</v>
      </c>
      <c r="I198" s="102">
        <v>4</v>
      </c>
      <c r="J198" s="121"/>
    </row>
    <row r="199" spans="1:10" ht="12.75" x14ac:dyDescent="0.2">
      <c r="A199" s="16" t="s">
        <v>1709</v>
      </c>
      <c r="B199" s="16" t="s">
        <v>1998</v>
      </c>
      <c r="C199" s="16" t="s">
        <v>1999</v>
      </c>
      <c r="D199" s="19">
        <v>44459</v>
      </c>
      <c r="E199" s="16" t="s">
        <v>2000</v>
      </c>
      <c r="F199" s="16" t="s">
        <v>1728</v>
      </c>
      <c r="G199" s="16" t="s">
        <v>1729</v>
      </c>
      <c r="H199" s="17">
        <v>20.5</v>
      </c>
      <c r="I199" s="102">
        <v>4</v>
      </c>
      <c r="J199" s="121"/>
    </row>
    <row r="200" spans="1:10" ht="22.5" x14ac:dyDescent="0.2">
      <c r="A200" s="16" t="s">
        <v>1709</v>
      </c>
      <c r="B200" s="16" t="s">
        <v>2001</v>
      </c>
      <c r="C200" s="16" t="s">
        <v>2002</v>
      </c>
      <c r="D200" s="19">
        <v>44459</v>
      </c>
      <c r="E200" s="16" t="s">
        <v>2003</v>
      </c>
      <c r="F200" s="16" t="s">
        <v>1736</v>
      </c>
      <c r="G200" s="16" t="s">
        <v>1737</v>
      </c>
      <c r="H200" s="17">
        <v>24</v>
      </c>
      <c r="I200" s="102">
        <v>4</v>
      </c>
      <c r="J200" s="121"/>
    </row>
    <row r="201" spans="1:10" ht="12.75" x14ac:dyDescent="0.2">
      <c r="A201" s="16" t="s">
        <v>1709</v>
      </c>
      <c r="B201" s="16" t="s">
        <v>2004</v>
      </c>
      <c r="C201" s="16" t="s">
        <v>2005</v>
      </c>
      <c r="D201" s="19">
        <v>44442</v>
      </c>
      <c r="E201" s="16" t="s">
        <v>2006</v>
      </c>
      <c r="F201" s="16" t="s">
        <v>1744</v>
      </c>
      <c r="G201" s="16" t="s">
        <v>1745</v>
      </c>
      <c r="H201" s="17">
        <v>150</v>
      </c>
      <c r="I201" s="102">
        <v>4</v>
      </c>
      <c r="J201" s="121"/>
    </row>
    <row r="202" spans="1:10" ht="12.75" x14ac:dyDescent="0.2">
      <c r="A202" s="16" t="s">
        <v>1709</v>
      </c>
      <c r="B202" s="16" t="s">
        <v>2007</v>
      </c>
      <c r="C202" s="16" t="s">
        <v>2008</v>
      </c>
      <c r="D202" s="19">
        <v>44445</v>
      </c>
      <c r="E202" s="16" t="s">
        <v>2009</v>
      </c>
      <c r="F202" s="16" t="s">
        <v>1980</v>
      </c>
      <c r="G202" s="16" t="s">
        <v>1981</v>
      </c>
      <c r="H202" s="17">
        <v>900</v>
      </c>
      <c r="I202" s="102">
        <v>4</v>
      </c>
      <c r="J202" s="121"/>
    </row>
    <row r="203" spans="1:10" ht="12.75" x14ac:dyDescent="0.2">
      <c r="A203" s="16" t="s">
        <v>1709</v>
      </c>
      <c r="B203" s="16" t="s">
        <v>2010</v>
      </c>
      <c r="C203" s="16" t="s">
        <v>2011</v>
      </c>
      <c r="D203" s="19">
        <v>44441</v>
      </c>
      <c r="E203" s="16" t="s">
        <v>1712</v>
      </c>
      <c r="F203" s="16" t="s">
        <v>1713</v>
      </c>
      <c r="G203" s="16" t="s">
        <v>1714</v>
      </c>
      <c r="H203" s="17">
        <v>1.35</v>
      </c>
      <c r="I203" s="102">
        <v>4</v>
      </c>
      <c r="J203" s="121"/>
    </row>
    <row r="204" spans="1:10" ht="12.75" x14ac:dyDescent="0.2">
      <c r="A204" s="16" t="s">
        <v>1709</v>
      </c>
      <c r="B204" s="16" t="s">
        <v>2010</v>
      </c>
      <c r="C204" s="16" t="s">
        <v>2011</v>
      </c>
      <c r="D204" s="19">
        <v>44469</v>
      </c>
      <c r="E204" s="16" t="s">
        <v>1748</v>
      </c>
      <c r="F204" s="16" t="s">
        <v>1713</v>
      </c>
      <c r="G204" s="16" t="s">
        <v>1714</v>
      </c>
      <c r="H204" s="17">
        <v>0.6</v>
      </c>
      <c r="I204" s="102">
        <v>4</v>
      </c>
      <c r="J204" s="121"/>
    </row>
    <row r="205" spans="1:10" ht="12.75" x14ac:dyDescent="0.2">
      <c r="A205" s="16" t="s">
        <v>1709</v>
      </c>
      <c r="B205" s="16" t="s">
        <v>2010</v>
      </c>
      <c r="C205" s="16" t="s">
        <v>2011</v>
      </c>
      <c r="D205" s="19">
        <v>44469</v>
      </c>
      <c r="E205" s="16" t="s">
        <v>1864</v>
      </c>
      <c r="F205" s="16" t="s">
        <v>1713</v>
      </c>
      <c r="G205" s="16" t="s">
        <v>1714</v>
      </c>
      <c r="H205" s="17">
        <v>11</v>
      </c>
      <c r="I205" s="102">
        <v>4</v>
      </c>
      <c r="J205" s="121"/>
    </row>
    <row r="206" spans="1:10" ht="22.5" x14ac:dyDescent="0.2">
      <c r="A206" s="16" t="s">
        <v>1709</v>
      </c>
      <c r="B206" s="16" t="s">
        <v>2012</v>
      </c>
      <c r="C206" s="16" t="s">
        <v>2013</v>
      </c>
      <c r="D206" s="19">
        <v>44442</v>
      </c>
      <c r="E206" s="16" t="s">
        <v>2014</v>
      </c>
      <c r="F206" s="16" t="s">
        <v>1752</v>
      </c>
      <c r="G206" s="16" t="s">
        <v>1753</v>
      </c>
      <c r="H206" s="17">
        <v>554</v>
      </c>
      <c r="I206" s="102">
        <v>3</v>
      </c>
      <c r="J206" s="121"/>
    </row>
    <row r="207" spans="1:10" ht="12.75" x14ac:dyDescent="0.2">
      <c r="A207" s="16" t="s">
        <v>1709</v>
      </c>
      <c r="B207" s="16" t="s">
        <v>2015</v>
      </c>
      <c r="C207" s="16" t="s">
        <v>2016</v>
      </c>
      <c r="D207" s="19">
        <v>44442</v>
      </c>
      <c r="E207" s="16" t="s">
        <v>2017</v>
      </c>
      <c r="F207" s="16" t="s">
        <v>2018</v>
      </c>
      <c r="G207" s="16" t="s">
        <v>2019</v>
      </c>
      <c r="H207" s="17">
        <v>2000</v>
      </c>
      <c r="I207" s="102">
        <v>3</v>
      </c>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ht="12.75" x14ac:dyDescent="0.2">
      <c r="A4487" s="16"/>
      <c r="B4487" s="16"/>
      <c r="C4487" s="16"/>
      <c r="D4487" s="19"/>
      <c r="E4487" s="16"/>
      <c r="F4487" s="16"/>
      <c r="G4487" s="16"/>
      <c r="H4487" s="17"/>
      <c r="I4487" s="102"/>
      <c r="J4487" s="121"/>
    </row>
    <row r="4488" spans="1:10" ht="12.75" x14ac:dyDescent="0.2">
      <c r="A4488" s="16"/>
      <c r="B4488" s="16"/>
      <c r="C4488" s="16"/>
      <c r="D4488" s="19"/>
      <c r="E4488" s="16"/>
      <c r="F4488" s="16"/>
      <c r="G4488" s="16"/>
      <c r="H4488" s="17"/>
      <c r="I4488" s="102"/>
      <c r="J4488" s="121"/>
    </row>
    <row r="4489" spans="1:10" ht="12.75" x14ac:dyDescent="0.2">
      <c r="A4489" s="16"/>
      <c r="B4489" s="16"/>
      <c r="C4489" s="16"/>
      <c r="D4489" s="19"/>
      <c r="E4489" s="16"/>
      <c r="F4489" s="16"/>
      <c r="G4489" s="16"/>
      <c r="H4489" s="17"/>
      <c r="I4489" s="102"/>
      <c r="J4489" s="121"/>
    </row>
    <row r="4490" spans="1:10" ht="12.75" x14ac:dyDescent="0.2">
      <c r="A4490" s="16"/>
      <c r="B4490" s="16"/>
      <c r="C4490" s="16"/>
      <c r="D4490" s="19"/>
      <c r="E4490" s="16"/>
      <c r="F4490" s="16"/>
      <c r="G4490" s="16"/>
      <c r="H4490" s="17"/>
      <c r="I4490" s="102"/>
      <c r="J4490" s="121"/>
    </row>
    <row r="4491" spans="1:10" ht="12.75" x14ac:dyDescent="0.2">
      <c r="A4491" s="16"/>
      <c r="B4491" s="16"/>
      <c r="C4491" s="16"/>
      <c r="D4491" s="19"/>
      <c r="E4491" s="16"/>
      <c r="F4491" s="16"/>
      <c r="G4491" s="16"/>
      <c r="H4491" s="17"/>
      <c r="I4491" s="102"/>
      <c r="J4491" s="121"/>
    </row>
    <row r="4492" spans="1:10" ht="12.75" x14ac:dyDescent="0.2">
      <c r="A4492" s="16"/>
      <c r="B4492" s="16"/>
      <c r="C4492" s="16"/>
      <c r="D4492" s="19"/>
      <c r="E4492" s="16"/>
      <c r="F4492" s="16"/>
      <c r="G4492" s="16"/>
      <c r="H4492" s="17"/>
      <c r="I4492" s="102"/>
      <c r="J4492" s="121"/>
    </row>
    <row r="4493" spans="1:10" ht="12.75" x14ac:dyDescent="0.2">
      <c r="A4493" s="16"/>
      <c r="B4493" s="16"/>
      <c r="C4493" s="16"/>
      <c r="D4493" s="19"/>
      <c r="E4493" s="16"/>
      <c r="F4493" s="16"/>
      <c r="G4493" s="16"/>
      <c r="H4493" s="17"/>
      <c r="I4493" s="102"/>
      <c r="J4493" s="121"/>
    </row>
    <row r="4494" spans="1:10" ht="12.75" x14ac:dyDescent="0.2">
      <c r="A4494" s="16"/>
      <c r="B4494" s="16"/>
      <c r="C4494" s="16"/>
      <c r="D4494" s="19"/>
      <c r="E4494" s="16"/>
      <c r="F4494" s="16"/>
      <c r="G4494" s="16"/>
      <c r="H4494" s="17"/>
      <c r="I4494" s="102"/>
      <c r="J4494" s="121"/>
    </row>
    <row r="4495" spans="1:10" ht="12.75" x14ac:dyDescent="0.2">
      <c r="A4495" s="16"/>
      <c r="B4495" s="16"/>
      <c r="C4495" s="16"/>
      <c r="D4495" s="19"/>
      <c r="E4495" s="16"/>
      <c r="F4495" s="16"/>
      <c r="G4495" s="16"/>
      <c r="H4495" s="17"/>
      <c r="I4495" s="102"/>
      <c r="J4495" s="121"/>
    </row>
    <row r="4496" spans="1:10" ht="12.75" x14ac:dyDescent="0.2">
      <c r="A4496" s="16"/>
      <c r="B4496" s="16"/>
      <c r="C4496" s="16"/>
      <c r="D4496" s="19"/>
      <c r="E4496" s="16"/>
      <c r="F4496" s="16"/>
      <c r="G4496" s="16"/>
      <c r="H4496" s="17"/>
      <c r="I4496" s="102"/>
      <c r="J4496" s="121"/>
    </row>
    <row r="4497" spans="1:10" ht="12.75" x14ac:dyDescent="0.2">
      <c r="A4497" s="16"/>
      <c r="B4497" s="16"/>
      <c r="C4497" s="16"/>
      <c r="D4497" s="19"/>
      <c r="E4497" s="16"/>
      <c r="F4497" s="16"/>
      <c r="G4497" s="16"/>
      <c r="H4497" s="17"/>
      <c r="I4497" s="102"/>
      <c r="J4497" s="121"/>
    </row>
    <row r="4498" spans="1:10" ht="12.75" x14ac:dyDescent="0.2">
      <c r="A4498" s="16"/>
      <c r="B4498" s="16"/>
      <c r="C4498" s="16"/>
      <c r="D4498" s="19"/>
      <c r="E4498" s="16"/>
      <c r="F4498" s="16"/>
      <c r="G4498" s="16"/>
      <c r="H4498" s="17"/>
      <c r="I4498" s="102"/>
      <c r="J4498" s="121"/>
    </row>
    <row r="4499" spans="1:10" ht="12.75" x14ac:dyDescent="0.2">
      <c r="A4499" s="16"/>
      <c r="B4499" s="16"/>
      <c r="C4499" s="16"/>
      <c r="D4499" s="19"/>
      <c r="E4499" s="16"/>
      <c r="F4499" s="16"/>
      <c r="G4499" s="16"/>
      <c r="H4499" s="17"/>
      <c r="I4499" s="102"/>
      <c r="J4499" s="121"/>
    </row>
    <row r="4500" spans="1:10" ht="12.75" x14ac:dyDescent="0.2">
      <c r="A4500" s="16"/>
      <c r="B4500" s="16"/>
      <c r="C4500" s="16"/>
      <c r="D4500" s="19"/>
      <c r="E4500" s="16"/>
      <c r="F4500" s="16"/>
      <c r="G4500" s="16"/>
      <c r="H4500" s="17"/>
      <c r="I4500" s="102"/>
      <c r="J4500" s="121"/>
    </row>
    <row r="4501" spans="1:10" ht="12.75" x14ac:dyDescent="0.2">
      <c r="A4501" s="16"/>
      <c r="B4501" s="16"/>
      <c r="C4501" s="16"/>
      <c r="D4501" s="19"/>
      <c r="E4501" s="16"/>
      <c r="F4501" s="16"/>
      <c r="G4501" s="16"/>
      <c r="H4501" s="17"/>
      <c r="I4501" s="102"/>
      <c r="J4501" s="121"/>
    </row>
    <row r="4502" spans="1:10" ht="12.75" x14ac:dyDescent="0.2">
      <c r="A4502" s="16"/>
      <c r="B4502" s="16"/>
      <c r="C4502" s="16"/>
      <c r="D4502" s="19"/>
      <c r="E4502" s="16"/>
      <c r="F4502" s="16"/>
      <c r="G4502" s="16"/>
      <c r="H4502" s="17"/>
      <c r="I4502" s="102"/>
      <c r="J4502" s="121"/>
    </row>
    <row r="4503" spans="1:10" ht="12.75" x14ac:dyDescent="0.2">
      <c r="A4503" s="16"/>
      <c r="B4503" s="16"/>
      <c r="C4503" s="16"/>
      <c r="D4503" s="19"/>
      <c r="E4503" s="16"/>
      <c r="F4503" s="16"/>
      <c r="G4503" s="16"/>
      <c r="H4503" s="17"/>
      <c r="I4503" s="102"/>
      <c r="J4503" s="121"/>
    </row>
    <row r="4504" spans="1:10" ht="12.75" x14ac:dyDescent="0.2">
      <c r="A4504" s="16"/>
      <c r="B4504" s="16"/>
      <c r="C4504" s="16"/>
      <c r="D4504" s="19"/>
      <c r="E4504" s="16"/>
      <c r="F4504" s="16"/>
      <c r="G4504" s="16"/>
      <c r="H4504" s="17"/>
      <c r="I4504" s="102"/>
      <c r="J4504" s="121"/>
    </row>
    <row r="4505" spans="1:10" ht="12.75" x14ac:dyDescent="0.2">
      <c r="A4505" s="16"/>
      <c r="B4505" s="16"/>
      <c r="C4505" s="16"/>
      <c r="D4505" s="19"/>
      <c r="E4505" s="16"/>
      <c r="F4505" s="16"/>
      <c r="G4505" s="16"/>
      <c r="H4505" s="17"/>
      <c r="I4505" s="102"/>
      <c r="J4505" s="121"/>
    </row>
    <row r="4506" spans="1:10" ht="12.75" x14ac:dyDescent="0.2">
      <c r="A4506" s="16"/>
      <c r="B4506" s="16"/>
      <c r="C4506" s="16"/>
      <c r="D4506" s="19"/>
      <c r="E4506" s="16"/>
      <c r="F4506" s="16"/>
      <c r="G4506" s="16"/>
      <c r="H4506" s="17"/>
      <c r="I4506" s="102"/>
      <c r="J4506" s="121"/>
    </row>
    <row r="4507" spans="1:10" ht="12.75" x14ac:dyDescent="0.2">
      <c r="A4507" s="16"/>
      <c r="B4507" s="16"/>
      <c r="C4507" s="16"/>
      <c r="D4507" s="19"/>
      <c r="E4507" s="16"/>
      <c r="F4507" s="16"/>
      <c r="G4507" s="16"/>
      <c r="H4507" s="17"/>
      <c r="I4507" s="102"/>
      <c r="J4507" s="121"/>
    </row>
    <row r="4508" spans="1:10" ht="12.75" x14ac:dyDescent="0.2">
      <c r="A4508" s="16"/>
      <c r="B4508" s="16"/>
      <c r="C4508" s="16"/>
      <c r="D4508" s="19"/>
      <c r="E4508" s="16"/>
      <c r="F4508" s="16"/>
      <c r="G4508" s="16"/>
      <c r="H4508" s="17"/>
      <c r="I4508" s="102"/>
      <c r="J4508" s="121"/>
    </row>
    <row r="4509" spans="1:10" ht="12.75" x14ac:dyDescent="0.2">
      <c r="A4509" s="16"/>
      <c r="B4509" s="16"/>
      <c r="C4509" s="16"/>
      <c r="D4509" s="19"/>
      <c r="E4509" s="16"/>
      <c r="F4509" s="16"/>
      <c r="G4509" s="16"/>
      <c r="H4509" s="17"/>
      <c r="I4509" s="102"/>
      <c r="J4509" s="121"/>
    </row>
    <row r="4510" spans="1:10" x14ac:dyDescent="0.2">
      <c r="A4510" s="16"/>
      <c r="B4510" s="16"/>
      <c r="C4510" s="16"/>
      <c r="D4510" s="19"/>
      <c r="E4510" s="16"/>
      <c r="F4510" s="16"/>
      <c r="G4510" s="16"/>
      <c r="H4510" s="17"/>
      <c r="I4510" s="102"/>
    </row>
    <row r="4511" spans="1:10" x14ac:dyDescent="0.2">
      <c r="A4511" s="16"/>
      <c r="B4511" s="16"/>
      <c r="C4511" s="16"/>
      <c r="D4511" s="19"/>
      <c r="E4511" s="16"/>
      <c r="F4511" s="16"/>
      <c r="G4511" s="16"/>
      <c r="H4511" s="17"/>
      <c r="I4511" s="102"/>
    </row>
    <row r="4512" spans="1:10"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row r="5001" spans="1:9" x14ac:dyDescent="0.2">
      <c r="A5001" s="16"/>
      <c r="B5001" s="16"/>
      <c r="C5001" s="16"/>
      <c r="D5001" s="19"/>
      <c r="E5001" s="16"/>
      <c r="F5001" s="16"/>
      <c r="G5001" s="16"/>
      <c r="H5001" s="17"/>
      <c r="I5001" s="102"/>
    </row>
    <row r="5002" spans="1:9" x14ac:dyDescent="0.2">
      <c r="A5002" s="16"/>
      <c r="B5002" s="16"/>
      <c r="C5002" s="16"/>
      <c r="D5002" s="19"/>
      <c r="E5002" s="16"/>
      <c r="F5002" s="16"/>
      <c r="G5002" s="16"/>
      <c r="H5002" s="17"/>
      <c r="I5002" s="102"/>
    </row>
    <row r="5003" spans="1:9" x14ac:dyDescent="0.2">
      <c r="A5003" s="16"/>
      <c r="B5003" s="16"/>
      <c r="C5003" s="16"/>
      <c r="D5003" s="19"/>
      <c r="E5003" s="16"/>
      <c r="F5003" s="16"/>
      <c r="G5003" s="16"/>
      <c r="H5003" s="17"/>
      <c r="I5003" s="102"/>
    </row>
    <row r="5004" spans="1:9" x14ac:dyDescent="0.2">
      <c r="A5004" s="16"/>
      <c r="B5004" s="16"/>
      <c r="C5004" s="16"/>
      <c r="D5004" s="19"/>
      <c r="E5004" s="16"/>
      <c r="F5004" s="16"/>
      <c r="G5004" s="16"/>
      <c r="H5004" s="17"/>
      <c r="I5004" s="102"/>
    </row>
    <row r="5005" spans="1:9" x14ac:dyDescent="0.2">
      <c r="A5005" s="16"/>
      <c r="B5005" s="16"/>
      <c r="C5005" s="16"/>
      <c r="D5005" s="19"/>
      <c r="E5005" s="16"/>
      <c r="F5005" s="16"/>
      <c r="G5005" s="16"/>
      <c r="H5005" s="17"/>
      <c r="I5005" s="102"/>
    </row>
    <row r="5006" spans="1:9" x14ac:dyDescent="0.2">
      <c r="A5006" s="16"/>
      <c r="B5006" s="16"/>
      <c r="C5006" s="16"/>
      <c r="D5006" s="19"/>
      <c r="E5006" s="16"/>
      <c r="F5006" s="16"/>
      <c r="G5006" s="16"/>
      <c r="H5006" s="17"/>
      <c r="I5006" s="102"/>
    </row>
    <row r="5007" spans="1:9" x14ac:dyDescent="0.2">
      <c r="A5007" s="16"/>
      <c r="B5007" s="16"/>
      <c r="C5007" s="16"/>
      <c r="D5007" s="19"/>
      <c r="E5007" s="16"/>
      <c r="F5007" s="16"/>
      <c r="G5007" s="16"/>
      <c r="H5007" s="17"/>
      <c r="I5007" s="102"/>
    </row>
    <row r="5008" spans="1:9" x14ac:dyDescent="0.2">
      <c r="A5008" s="16"/>
      <c r="B5008" s="16"/>
      <c r="C5008" s="16"/>
      <c r="D5008" s="19"/>
      <c r="E5008" s="16"/>
      <c r="F5008" s="16"/>
      <c r="G5008" s="16"/>
      <c r="H5008" s="17"/>
      <c r="I5008" s="102"/>
    </row>
    <row r="5009" spans="1:9" x14ac:dyDescent="0.2">
      <c r="A5009" s="16"/>
      <c r="B5009" s="16"/>
      <c r="C5009" s="16"/>
      <c r="D5009" s="19"/>
      <c r="E5009" s="16"/>
      <c r="F5009" s="16"/>
      <c r="G5009" s="16"/>
      <c r="H5009" s="17"/>
      <c r="I5009" s="102"/>
    </row>
    <row r="5010" spans="1:9" x14ac:dyDescent="0.2">
      <c r="A5010" s="16"/>
      <c r="B5010" s="16"/>
      <c r="C5010" s="16"/>
      <c r="D5010" s="19"/>
      <c r="E5010" s="16"/>
      <c r="F5010" s="16"/>
      <c r="G5010" s="16"/>
      <c r="H5010" s="17"/>
      <c r="I5010" s="102"/>
    </row>
    <row r="5011" spans="1:9" x14ac:dyDescent="0.2">
      <c r="A5011" s="16"/>
      <c r="B5011" s="16"/>
      <c r="C5011" s="16"/>
      <c r="D5011" s="19"/>
      <c r="E5011" s="16"/>
      <c r="F5011" s="16"/>
      <c r="G5011" s="16"/>
      <c r="H5011" s="17"/>
      <c r="I5011" s="102"/>
    </row>
    <row r="5012" spans="1:9" x14ac:dyDescent="0.2">
      <c r="A5012" s="16"/>
      <c r="B5012" s="16"/>
      <c r="C5012" s="16"/>
      <c r="D5012" s="19"/>
      <c r="E5012" s="16"/>
      <c r="F5012" s="16"/>
      <c r="G5012" s="16"/>
      <c r="H5012" s="17"/>
      <c r="I5012" s="102"/>
    </row>
    <row r="5013" spans="1:9" x14ac:dyDescent="0.2">
      <c r="A5013" s="16"/>
      <c r="B5013" s="16"/>
      <c r="C5013" s="16"/>
      <c r="D5013" s="19"/>
      <c r="E5013" s="16"/>
      <c r="F5013" s="16"/>
      <c r="G5013" s="16"/>
      <c r="H5013" s="17"/>
      <c r="I5013" s="102"/>
    </row>
    <row r="5014" spans="1:9" x14ac:dyDescent="0.2">
      <c r="A5014" s="16"/>
      <c r="B5014" s="16"/>
      <c r="C5014" s="16"/>
      <c r="D5014" s="19"/>
      <c r="E5014" s="16"/>
      <c r="F5014" s="16"/>
      <c r="G5014" s="16"/>
      <c r="H5014" s="17"/>
      <c r="I5014" s="102"/>
    </row>
    <row r="5015" spans="1:9" x14ac:dyDescent="0.2">
      <c r="A5015" s="16"/>
      <c r="B5015" s="16"/>
      <c r="C5015" s="16"/>
      <c r="D5015" s="19"/>
      <c r="E5015" s="16"/>
      <c r="F5015" s="16"/>
      <c r="G5015" s="16"/>
      <c r="H5015" s="17"/>
      <c r="I5015" s="102"/>
    </row>
    <row r="5016" spans="1:9" x14ac:dyDescent="0.2">
      <c r="A5016" s="16"/>
      <c r="B5016" s="16"/>
      <c r="C5016" s="16"/>
      <c r="D5016" s="19"/>
      <c r="E5016" s="16"/>
      <c r="F5016" s="16"/>
      <c r="G5016" s="16"/>
      <c r="H5016" s="17"/>
      <c r="I5016" s="102"/>
    </row>
    <row r="5017" spans="1:9" x14ac:dyDescent="0.2">
      <c r="A5017" s="16"/>
      <c r="B5017" s="16"/>
      <c r="C5017" s="16"/>
      <c r="D5017" s="19"/>
      <c r="E5017" s="16"/>
      <c r="F5017" s="16"/>
      <c r="G5017" s="16"/>
      <c r="H5017" s="17"/>
      <c r="I5017" s="102"/>
    </row>
    <row r="5018" spans="1:9" x14ac:dyDescent="0.2">
      <c r="A5018" s="16"/>
      <c r="B5018" s="16"/>
      <c r="C5018" s="16"/>
      <c r="D5018" s="19"/>
      <c r="E5018" s="16"/>
      <c r="F5018" s="16"/>
      <c r="G5018" s="16"/>
      <c r="H5018" s="17"/>
      <c r="I5018" s="102"/>
    </row>
    <row r="5019" spans="1:9" x14ac:dyDescent="0.2">
      <c r="A5019" s="16"/>
      <c r="B5019" s="16"/>
      <c r="C5019" s="16"/>
      <c r="D5019" s="19"/>
      <c r="E5019" s="16"/>
      <c r="F5019" s="16"/>
      <c r="G5019" s="16"/>
      <c r="H5019" s="17"/>
      <c r="I5019" s="102"/>
    </row>
    <row r="5020" spans="1:9" x14ac:dyDescent="0.2">
      <c r="A5020" s="16"/>
      <c r="B5020" s="16"/>
      <c r="C5020" s="16"/>
      <c r="D5020" s="19"/>
      <c r="E5020" s="16"/>
      <c r="F5020" s="16"/>
      <c r="G5020" s="16"/>
      <c r="H5020" s="17"/>
      <c r="I5020" s="102"/>
    </row>
    <row r="5021" spans="1:9" x14ac:dyDescent="0.2">
      <c r="A5021" s="16"/>
      <c r="B5021" s="16"/>
      <c r="C5021" s="16"/>
      <c r="D5021" s="19"/>
      <c r="E5021" s="16"/>
      <c r="F5021" s="16"/>
      <c r="G5021" s="16"/>
      <c r="H5021" s="17"/>
      <c r="I5021" s="102"/>
    </row>
    <row r="5022" spans="1:9" x14ac:dyDescent="0.2">
      <c r="A5022" s="16"/>
      <c r="B5022" s="16"/>
      <c r="C5022" s="16"/>
      <c r="D5022" s="19"/>
      <c r="E5022" s="16"/>
      <c r="F5022" s="16"/>
      <c r="G5022" s="16"/>
      <c r="H5022" s="17"/>
      <c r="I5022" s="102"/>
    </row>
    <row r="5023" spans="1:9" x14ac:dyDescent="0.2">
      <c r="A5023" s="16"/>
      <c r="B5023" s="16"/>
      <c r="C5023" s="16"/>
      <c r="D5023" s="19"/>
      <c r="E5023" s="16"/>
      <c r="F5023" s="16"/>
      <c r="G5023" s="16"/>
      <c r="H5023" s="17"/>
      <c r="I5023" s="102"/>
    </row>
  </sheetData>
  <sheetCalcPr fullCalcOnLoad="1"/>
  <dataConsolidate/>
  <mergeCells count="5">
    <mergeCell ref="A105:I105"/>
    <mergeCell ref="A100:G100"/>
    <mergeCell ref="H101:I101"/>
    <mergeCell ref="H100:I100"/>
    <mergeCell ref="A101:G101"/>
  </mergeCells>
  <conditionalFormatting sqref="A1080:C1081 A927:I927 A347:I347 A1084:G1089 A929:I1072 B109:I115 B116:D117 H118:I118 B119:I122 B123:D124 H124:I124 B137:D137 B138:E138 B139:D139 H137:I139 B126:I136 A107:A5023 B140:I5023">
    <cfRule type="expression" dxfId="367" priority="341" stopIfTrue="1">
      <formula>$A107&lt;&gt;""</formula>
    </cfRule>
  </conditionalFormatting>
  <conditionalFormatting sqref="E1387:G1387 E1277:F1277 E1279:G1283">
    <cfRule type="expression" dxfId="366" priority="340" stopIfTrue="1">
      <formula>$A1277&lt;&gt;""</formula>
    </cfRule>
  </conditionalFormatting>
  <conditionalFormatting sqref="B4370:C4372">
    <cfRule type="expression" dxfId="365" priority="339" stopIfTrue="1">
      <formula>$A4370&lt;&gt;""</formula>
    </cfRule>
  </conditionalFormatting>
  <conditionalFormatting sqref="E4370:G4372 I4370:I4372">
    <cfRule type="expression" dxfId="364" priority="338" stopIfTrue="1">
      <formula>$A4370&lt;&gt;""</formula>
    </cfRule>
  </conditionalFormatting>
  <conditionalFormatting sqref="A4370:A4372">
    <cfRule type="expression" dxfId="363" priority="337" stopIfTrue="1">
      <formula>$A4370&lt;&gt;""</formula>
    </cfRule>
  </conditionalFormatting>
  <conditionalFormatting sqref="D1679:D4397">
    <cfRule type="expression" dxfId="362" priority="336" stopIfTrue="1">
      <formula>$A1679&lt;&gt;""</formula>
    </cfRule>
  </conditionalFormatting>
  <conditionalFormatting sqref="D4370:D4372">
    <cfRule type="expression" dxfId="361" priority="335" stopIfTrue="1">
      <formula>$A4370&lt;&gt;""</formula>
    </cfRule>
  </conditionalFormatting>
  <conditionalFormatting sqref="H4370:H4372">
    <cfRule type="expression" dxfId="360" priority="334" stopIfTrue="1">
      <formula>$A4370&lt;&gt;""</formula>
    </cfRule>
  </conditionalFormatting>
  <conditionalFormatting sqref="E1073:G1075 B1181:C1183 E1181:I1183 I1160:I1180 A1073:C1075 A1078:C1079 E1078:G1079">
    <cfRule type="expression" dxfId="359" priority="333" stopIfTrue="1">
      <formula>$A1073&lt;&gt;""</formula>
    </cfRule>
  </conditionalFormatting>
  <conditionalFormatting sqref="B1154:C1154">
    <cfRule type="expression" dxfId="358" priority="332" stopIfTrue="1">
      <formula>$A1154&lt;&gt;""</formula>
    </cfRule>
  </conditionalFormatting>
  <conditionalFormatting sqref="E1154:G1154">
    <cfRule type="expression" dxfId="357" priority="331" stopIfTrue="1">
      <formula>$A1154&lt;&gt;""</formula>
    </cfRule>
  </conditionalFormatting>
  <conditionalFormatting sqref="B107:H107 B108:E108">
    <cfRule type="expression" dxfId="356" priority="330" stopIfTrue="1">
      <formula>$A107&lt;&gt;""</formula>
    </cfRule>
  </conditionalFormatting>
  <conditionalFormatting sqref="H1185:I1185">
    <cfRule type="expression" dxfId="355" priority="328" stopIfTrue="1">
      <formula>$A1185&lt;&gt;""</formula>
    </cfRule>
  </conditionalFormatting>
  <conditionalFormatting sqref="E107:F107 E108">
    <cfRule type="expression" dxfId="354" priority="326" stopIfTrue="1">
      <formula>$A107&lt;&gt;""</formula>
    </cfRule>
  </conditionalFormatting>
  <conditionalFormatting sqref="G251">
    <cfRule type="expression" dxfId="353" priority="325" stopIfTrue="1">
      <formula>$A251&lt;&gt;""</formula>
    </cfRule>
  </conditionalFormatting>
  <conditionalFormatting sqref="E1185:G1185">
    <cfRule type="expression" dxfId="352" priority="324" stopIfTrue="1">
      <formula>$A1185&lt;&gt;""</formula>
    </cfRule>
  </conditionalFormatting>
  <conditionalFormatting sqref="D1156:D1159">
    <cfRule type="expression" dxfId="351" priority="323" stopIfTrue="1">
      <formula>$A1156&lt;&gt;""</formula>
    </cfRule>
  </conditionalFormatting>
  <conditionalFormatting sqref="G1156:G1159">
    <cfRule type="expression" dxfId="350" priority="322" stopIfTrue="1">
      <formula>$A1156&lt;&gt;""</formula>
    </cfRule>
  </conditionalFormatting>
  <conditionalFormatting sqref="E1156:F1159">
    <cfRule type="expression" dxfId="349" priority="321" stopIfTrue="1">
      <formula>$A1156&lt;&gt;""</formula>
    </cfRule>
  </conditionalFormatting>
  <conditionalFormatting sqref="B1156:C1159">
    <cfRule type="expression" dxfId="348" priority="320" stopIfTrue="1">
      <formula>$A1156&lt;&gt;""</formula>
    </cfRule>
  </conditionalFormatting>
  <conditionalFormatting sqref="D1326:D1329 D1339:D1349 D1332:D1337">
    <cfRule type="expression" dxfId="347" priority="319" stopIfTrue="1">
      <formula>$A1326&lt;&gt;""</formula>
    </cfRule>
  </conditionalFormatting>
  <conditionalFormatting sqref="G1326:G1329 G1339:G1349 G1332:G1337">
    <cfRule type="expression" dxfId="346" priority="318" stopIfTrue="1">
      <formula>$A1326&lt;&gt;""</formula>
    </cfRule>
  </conditionalFormatting>
  <conditionalFormatting sqref="E1326:F1329 E1339:F1349 E1332:F1337">
    <cfRule type="expression" dxfId="345" priority="317" stopIfTrue="1">
      <formula>$A1326&lt;&gt;""</formula>
    </cfRule>
  </conditionalFormatting>
  <conditionalFormatting sqref="B1326:C1329 B1339:C1349 B1332:C1337">
    <cfRule type="expression" dxfId="344" priority="316" stopIfTrue="1">
      <formula>$A1326&lt;&gt;""</formula>
    </cfRule>
  </conditionalFormatting>
  <conditionalFormatting sqref="D1186">
    <cfRule type="expression" dxfId="343" priority="315" stopIfTrue="1">
      <formula>$A1186&lt;&gt;""</formula>
    </cfRule>
  </conditionalFormatting>
  <conditionalFormatting sqref="E1186:G1186">
    <cfRule type="expression" dxfId="342" priority="314" stopIfTrue="1">
      <formula>$A1186&lt;&gt;""</formula>
    </cfRule>
  </conditionalFormatting>
  <conditionalFormatting sqref="B1186:C1186">
    <cfRule type="expression" dxfId="341" priority="313" stopIfTrue="1">
      <formula>$A1186&lt;&gt;""</formula>
    </cfRule>
  </conditionalFormatting>
  <conditionalFormatting sqref="B434:H443">
    <cfRule type="expression" dxfId="340" priority="312" stopIfTrue="1">
      <formula>$A434&lt;&gt;""</formula>
    </cfRule>
  </conditionalFormatting>
  <conditionalFormatting sqref="B265:H265 B266:D270">
    <cfRule type="expression" dxfId="339" priority="311" stopIfTrue="1">
      <formula>$A265&lt;&gt;""</formula>
    </cfRule>
  </conditionalFormatting>
  <conditionalFormatting sqref="E1388:F1390">
    <cfRule type="expression" dxfId="338" priority="308" stopIfTrue="1">
      <formula>$A1388&lt;&gt;""</formula>
    </cfRule>
  </conditionalFormatting>
  <conditionalFormatting sqref="D1388:D1390">
    <cfRule type="expression" dxfId="337" priority="310" stopIfTrue="1">
      <formula>$A1388&lt;&gt;""</formula>
    </cfRule>
  </conditionalFormatting>
  <conditionalFormatting sqref="G1388:G1390">
    <cfRule type="expression" dxfId="336" priority="309" stopIfTrue="1">
      <formula>$A1388&lt;&gt;""</formula>
    </cfRule>
  </conditionalFormatting>
  <conditionalFormatting sqref="B668:H668">
    <cfRule type="expression" dxfId="335" priority="307" stopIfTrue="1">
      <formula>$A668&lt;&gt;""</formula>
    </cfRule>
  </conditionalFormatting>
  <conditionalFormatting sqref="H1477:H1481">
    <cfRule type="expression" dxfId="334" priority="306" stopIfTrue="1">
      <formula>$A1477&lt;&gt;""</formula>
    </cfRule>
  </conditionalFormatting>
  <conditionalFormatting sqref="D1477:D1481">
    <cfRule type="expression" dxfId="333" priority="305" stopIfTrue="1">
      <formula>$A1477&lt;&gt;""</formula>
    </cfRule>
  </conditionalFormatting>
  <conditionalFormatting sqref="G1477:G1481">
    <cfRule type="expression" dxfId="332" priority="304" stopIfTrue="1">
      <formula>$A1477&lt;&gt;""</formula>
    </cfRule>
  </conditionalFormatting>
  <conditionalFormatting sqref="E1477:F1481">
    <cfRule type="expression" dxfId="331" priority="303" stopIfTrue="1">
      <formula>$A1477&lt;&gt;""</formula>
    </cfRule>
  </conditionalFormatting>
  <conditionalFormatting sqref="B1477:C1481">
    <cfRule type="expression" dxfId="330" priority="302" stopIfTrue="1">
      <formula>$A1477&lt;&gt;""</formula>
    </cfRule>
  </conditionalFormatting>
  <conditionalFormatting sqref="H196:H197 E193:H195 E196:F197">
    <cfRule type="expression" dxfId="329" priority="301" stopIfTrue="1">
      <formula>$A193&lt;&gt;""</formula>
    </cfRule>
  </conditionalFormatting>
  <conditionalFormatting sqref="G266:H269">
    <cfRule type="expression" dxfId="328" priority="300" stopIfTrue="1">
      <formula>$A266&lt;&gt;""</formula>
    </cfRule>
  </conditionalFormatting>
  <conditionalFormatting sqref="E266:F269">
    <cfRule type="expression" dxfId="327" priority="299" stopIfTrue="1">
      <formula>$A266&lt;&gt;""</formula>
    </cfRule>
  </conditionalFormatting>
  <conditionalFormatting sqref="G196:G197">
    <cfRule type="expression" dxfId="326" priority="298" stopIfTrue="1">
      <formula>$A196&lt;&gt;""</formula>
    </cfRule>
  </conditionalFormatting>
  <conditionalFormatting sqref="B198:H212 H213:H250 B213:D250">
    <cfRule type="expression" dxfId="325" priority="297" stopIfTrue="1">
      <formula>$A198&lt;&gt;""</formula>
    </cfRule>
  </conditionalFormatting>
  <conditionalFormatting sqref="H1162:H1163">
    <cfRule type="expression" dxfId="324" priority="296" stopIfTrue="1">
      <formula>$A1162&lt;&gt;""</formula>
    </cfRule>
  </conditionalFormatting>
  <conditionalFormatting sqref="B1191:G1191">
    <cfRule type="expression" dxfId="323" priority="295" stopIfTrue="1">
      <formula>$A1191&lt;&gt;""</formula>
    </cfRule>
  </conditionalFormatting>
  <conditionalFormatting sqref="D1162:D1163">
    <cfRule type="expression" dxfId="322" priority="294" stopIfTrue="1">
      <formula>$A1162&lt;&gt;""</formula>
    </cfRule>
  </conditionalFormatting>
  <conditionalFormatting sqref="B1162:C1163">
    <cfRule type="expression" dxfId="321" priority="293" stopIfTrue="1">
      <formula>$A1162&lt;&gt;""</formula>
    </cfRule>
  </conditionalFormatting>
  <conditionalFormatting sqref="G1162:G1163">
    <cfRule type="expression" dxfId="320" priority="292" stopIfTrue="1">
      <formula>$A1162&lt;&gt;""</formula>
    </cfRule>
  </conditionalFormatting>
  <conditionalFormatting sqref="E1162:F1163">
    <cfRule type="expression" dxfId="319" priority="291" stopIfTrue="1">
      <formula>$A1162&lt;&gt;""</formula>
    </cfRule>
  </conditionalFormatting>
  <conditionalFormatting sqref="D1393:D1394 H1393:H1399">
    <cfRule type="expression" dxfId="318" priority="286" stopIfTrue="1">
      <formula>$A1393&lt;&gt;""</formula>
    </cfRule>
  </conditionalFormatting>
  <conditionalFormatting sqref="D1164 H1164:H1171 D1167">
    <cfRule type="expression" dxfId="317" priority="290" stopIfTrue="1">
      <formula>$A1164&lt;&gt;""</formula>
    </cfRule>
  </conditionalFormatting>
  <conditionalFormatting sqref="G1393:G1399">
    <cfRule type="expression" dxfId="316" priority="285" stopIfTrue="1">
      <formula>$A1393&lt;&gt;""</formula>
    </cfRule>
  </conditionalFormatting>
  <conditionalFormatting sqref="G1164 G1167">
    <cfRule type="expression" dxfId="315" priority="289" stopIfTrue="1">
      <formula>$A1164&lt;&gt;""</formula>
    </cfRule>
  </conditionalFormatting>
  <conditionalFormatting sqref="E1164:F1164 E1167:F1167">
    <cfRule type="expression" dxfId="314" priority="288" stopIfTrue="1">
      <formula>$A1164&lt;&gt;""</formula>
    </cfRule>
  </conditionalFormatting>
  <conditionalFormatting sqref="B1164:C1164 B1167:C1167">
    <cfRule type="expression" dxfId="313" priority="287" stopIfTrue="1">
      <formula>$A1164&lt;&gt;""</formula>
    </cfRule>
  </conditionalFormatting>
  <conditionalFormatting sqref="B1393:C1394">
    <cfRule type="expression" dxfId="312" priority="284" stopIfTrue="1">
      <formula>$A1393&lt;&gt;""</formula>
    </cfRule>
  </conditionalFormatting>
  <conditionalFormatting sqref="E1393:F1399">
    <cfRule type="expression" dxfId="311" priority="283" stopIfTrue="1">
      <formula>$A1393&lt;&gt;""</formula>
    </cfRule>
  </conditionalFormatting>
  <conditionalFormatting sqref="B1076:G1076">
    <cfRule type="expression" dxfId="310" priority="282" stopIfTrue="1">
      <formula>$A1076&lt;&gt;""</formula>
    </cfRule>
  </conditionalFormatting>
  <conditionalFormatting sqref="B1192:G1192 B1195:G1199">
    <cfRule type="expression" dxfId="309" priority="281" stopIfTrue="1">
      <formula>$A1192&lt;&gt;""</formula>
    </cfRule>
  </conditionalFormatting>
  <conditionalFormatting sqref="E499:G500 G498">
    <cfRule type="expression" dxfId="308" priority="280" stopIfTrue="1">
      <formula>$A498&lt;&gt;""</formula>
    </cfRule>
  </conditionalFormatting>
  <conditionalFormatting sqref="D498:D500">
    <cfRule type="expression" dxfId="307" priority="279" stopIfTrue="1">
      <formula>$A498&lt;&gt;""</formula>
    </cfRule>
  </conditionalFormatting>
  <conditionalFormatting sqref="B498:C500">
    <cfRule type="expression" dxfId="306" priority="278" stopIfTrue="1">
      <formula>$A498&lt;&gt;""</formula>
    </cfRule>
  </conditionalFormatting>
  <conditionalFormatting sqref="D1476">
    <cfRule type="expression" dxfId="305" priority="277" stopIfTrue="1">
      <formula>$A1476&lt;&gt;""</formula>
    </cfRule>
  </conditionalFormatting>
  <conditionalFormatting sqref="G1476">
    <cfRule type="expression" dxfId="304" priority="276" stopIfTrue="1">
      <formula>$A1476&lt;&gt;""</formula>
    </cfRule>
  </conditionalFormatting>
  <conditionalFormatting sqref="E1476:F1476">
    <cfRule type="expression" dxfId="303" priority="275" stopIfTrue="1">
      <formula>$A1476&lt;&gt;""</formula>
    </cfRule>
  </conditionalFormatting>
  <conditionalFormatting sqref="B1476:C1476">
    <cfRule type="expression" dxfId="302" priority="274" stopIfTrue="1">
      <formula>$A1476&lt;&gt;""</formula>
    </cfRule>
  </conditionalFormatting>
  <conditionalFormatting sqref="B480:G481">
    <cfRule type="expression" dxfId="301" priority="273" stopIfTrue="1">
      <formula>$A480&lt;&gt;""</formula>
    </cfRule>
  </conditionalFormatting>
  <conditionalFormatting sqref="D1188 D1190">
    <cfRule type="expression" dxfId="300" priority="272" stopIfTrue="1">
      <formula>$A1188&lt;&gt;""</formula>
    </cfRule>
  </conditionalFormatting>
  <conditionalFormatting sqref="B1188:C1188 E1188:H1188 E1190:H1190 B1190:C1190">
    <cfRule type="expression" dxfId="299" priority="271" stopIfTrue="1">
      <formula>$A1188&lt;&gt;""</formula>
    </cfRule>
  </conditionalFormatting>
  <conditionalFormatting sqref="B1105:G1105">
    <cfRule type="expression" dxfId="298" priority="270" stopIfTrue="1">
      <formula>$A1105&lt;&gt;""</formula>
    </cfRule>
  </conditionalFormatting>
  <conditionalFormatting sqref="H1077">
    <cfRule type="expression" dxfId="297" priority="269" stopIfTrue="1">
      <formula>$A1077&lt;&gt;""</formula>
    </cfRule>
  </conditionalFormatting>
  <conditionalFormatting sqref="B1077:G1077">
    <cfRule type="expression" dxfId="296" priority="268" stopIfTrue="1">
      <formula>$A1077&lt;&gt;""</formula>
    </cfRule>
  </conditionalFormatting>
  <conditionalFormatting sqref="H1313:H1320 H1323:H1324">
    <cfRule type="expression" dxfId="295" priority="267" stopIfTrue="1">
      <formula>$A1313&lt;&gt;""</formula>
    </cfRule>
  </conditionalFormatting>
  <conditionalFormatting sqref="E1323:F1324 E1316:F1320">
    <cfRule type="expression" dxfId="294" priority="266" stopIfTrue="1">
      <formula>$A1316&lt;&gt;""</formula>
    </cfRule>
  </conditionalFormatting>
  <conditionalFormatting sqref="B1313:D1313">
    <cfRule type="expression" dxfId="293" priority="265" stopIfTrue="1">
      <formula>$A1313&lt;&gt;""</formula>
    </cfRule>
  </conditionalFormatting>
  <conditionalFormatting sqref="E1313:G1313 G1323:G1324 G1316:G1320">
    <cfRule type="expression" dxfId="292" priority="264" stopIfTrue="1">
      <formula>$A1313&lt;&gt;""</formula>
    </cfRule>
  </conditionalFormatting>
  <conditionalFormatting sqref="D1316:D1320 D1323:D1324">
    <cfRule type="expression" dxfId="291" priority="263" stopIfTrue="1">
      <formula>$A1316&lt;&gt;""</formula>
    </cfRule>
  </conditionalFormatting>
  <conditionalFormatting sqref="B1316:C1320 B1323:C1324">
    <cfRule type="expression" dxfId="290" priority="262" stopIfTrue="1">
      <formula>$A1316&lt;&gt;""</formula>
    </cfRule>
  </conditionalFormatting>
  <conditionalFormatting sqref="D1384 H1384:H1386">
    <cfRule type="expression" dxfId="289" priority="261" stopIfTrue="1">
      <formula>$A1384&lt;&gt;""</formula>
    </cfRule>
  </conditionalFormatting>
  <conditionalFormatting sqref="G1384">
    <cfRule type="expression" dxfId="288" priority="260" stopIfTrue="1">
      <formula>$A1384&lt;&gt;""</formula>
    </cfRule>
  </conditionalFormatting>
  <conditionalFormatting sqref="B1384:C1384">
    <cfRule type="expression" dxfId="287" priority="259" stopIfTrue="1">
      <formula>$A1384&lt;&gt;""</formula>
    </cfRule>
  </conditionalFormatting>
  <conditionalFormatting sqref="E1384:F1384">
    <cfRule type="expression" dxfId="286" priority="258" stopIfTrue="1">
      <formula>$A1384&lt;&gt;""</formula>
    </cfRule>
  </conditionalFormatting>
  <conditionalFormatting sqref="B1189:H1189">
    <cfRule type="expression" dxfId="285" priority="257" stopIfTrue="1">
      <formula>$A1189&lt;&gt;""</formula>
    </cfRule>
  </conditionalFormatting>
  <conditionalFormatting sqref="H1184">
    <cfRule type="expression" dxfId="284" priority="256" stopIfTrue="1">
      <formula>$A1184&lt;&gt;""</formula>
    </cfRule>
  </conditionalFormatting>
  <conditionalFormatting sqref="D1184">
    <cfRule type="expression" dxfId="283" priority="255" stopIfTrue="1">
      <formula>$A1184&lt;&gt;""</formula>
    </cfRule>
  </conditionalFormatting>
  <conditionalFormatting sqref="E1184:G1184">
    <cfRule type="expression" dxfId="282" priority="254" stopIfTrue="1">
      <formula>$A1184&lt;&gt;""</formula>
    </cfRule>
  </conditionalFormatting>
  <conditionalFormatting sqref="B1184:C1184">
    <cfRule type="expression" dxfId="281" priority="253" stopIfTrue="1">
      <formula>$A1184&lt;&gt;""</formula>
    </cfRule>
  </conditionalFormatting>
  <conditionalFormatting sqref="H1429">
    <cfRule type="expression" dxfId="280" priority="252" stopIfTrue="1">
      <formula>$A1429&lt;&gt;""</formula>
    </cfRule>
  </conditionalFormatting>
  <conditionalFormatting sqref="E1429:G1429">
    <cfRule type="expression" dxfId="279" priority="251" stopIfTrue="1">
      <formula>$A1429&lt;&gt;""</formula>
    </cfRule>
  </conditionalFormatting>
  <conditionalFormatting sqref="D1429">
    <cfRule type="expression" dxfId="278" priority="250" stopIfTrue="1">
      <formula>$A1429&lt;&gt;""</formula>
    </cfRule>
  </conditionalFormatting>
  <conditionalFormatting sqref="B1429:C1429">
    <cfRule type="expression" dxfId="277" priority="249" stopIfTrue="1">
      <formula>$A1429&lt;&gt;""</formula>
    </cfRule>
  </conditionalFormatting>
  <conditionalFormatting sqref="H1433:H1434 B1433:D1434">
    <cfRule type="expression" dxfId="276" priority="248" stopIfTrue="1">
      <formula>$A1433&lt;&gt;""</formula>
    </cfRule>
  </conditionalFormatting>
  <conditionalFormatting sqref="E1433:G1434">
    <cfRule type="expression" dxfId="275" priority="247" stopIfTrue="1">
      <formula>$A1433&lt;&gt;""</formula>
    </cfRule>
  </conditionalFormatting>
  <conditionalFormatting sqref="H1187">
    <cfRule type="expression" dxfId="274" priority="246" stopIfTrue="1">
      <formula>$A1187&lt;&gt;""</formula>
    </cfRule>
  </conditionalFormatting>
  <conditionalFormatting sqref="B1187:G1187">
    <cfRule type="expression" dxfId="273" priority="245" stopIfTrue="1">
      <formula>$A1187&lt;&gt;""</formula>
    </cfRule>
  </conditionalFormatting>
  <conditionalFormatting sqref="G512 B501:G506">
    <cfRule type="expression" dxfId="272" priority="244" stopIfTrue="1">
      <formula>$A501&lt;&gt;""</formula>
    </cfRule>
  </conditionalFormatting>
  <conditionalFormatting sqref="G1277">
    <cfRule type="expression" dxfId="271" priority="243" stopIfTrue="1">
      <formula>$A1277&lt;&gt;""</formula>
    </cfRule>
  </conditionalFormatting>
  <conditionalFormatting sqref="E1137:F1137">
    <cfRule type="expression" dxfId="270" priority="242" stopIfTrue="1">
      <formula>$A1137&lt;&gt;""</formula>
    </cfRule>
  </conditionalFormatting>
  <conditionalFormatting sqref="D1137">
    <cfRule type="expression" dxfId="269" priority="241" stopIfTrue="1">
      <formula>$A1137&lt;&gt;""</formula>
    </cfRule>
  </conditionalFormatting>
  <conditionalFormatting sqref="B1137:C1137">
    <cfRule type="expression" dxfId="268" priority="240" stopIfTrue="1">
      <formula>$A1137&lt;&gt;""</formula>
    </cfRule>
  </conditionalFormatting>
  <conditionalFormatting sqref="D1395:D1399">
    <cfRule type="expression" dxfId="267" priority="239" stopIfTrue="1">
      <formula>$A1395&lt;&gt;""</formula>
    </cfRule>
  </conditionalFormatting>
  <conditionalFormatting sqref="B1395:C1399">
    <cfRule type="expression" dxfId="266" priority="238" stopIfTrue="1">
      <formula>$A1395&lt;&gt;""</formula>
    </cfRule>
  </conditionalFormatting>
  <conditionalFormatting sqref="G1168:G1171">
    <cfRule type="expression" dxfId="265" priority="237" stopIfTrue="1">
      <formula>$A1168&lt;&gt;""</formula>
    </cfRule>
  </conditionalFormatting>
  <conditionalFormatting sqref="D1168:D1171">
    <cfRule type="expression" dxfId="264" priority="236" stopIfTrue="1">
      <formula>$A1168&lt;&gt;""</formula>
    </cfRule>
  </conditionalFormatting>
  <conditionalFormatting sqref="E1168:F1171">
    <cfRule type="expression" dxfId="263" priority="235" stopIfTrue="1">
      <formula>$A1168&lt;&gt;""</formula>
    </cfRule>
  </conditionalFormatting>
  <conditionalFormatting sqref="B1168:C1171">
    <cfRule type="expression" dxfId="262" priority="234" stopIfTrue="1">
      <formula>$A1168&lt;&gt;""</formula>
    </cfRule>
  </conditionalFormatting>
  <conditionalFormatting sqref="D1155">
    <cfRule type="expression" dxfId="261" priority="233" stopIfTrue="1">
      <formula>$A1155&lt;&gt;""</formula>
    </cfRule>
  </conditionalFormatting>
  <conditionalFormatting sqref="G1155">
    <cfRule type="expression" dxfId="260" priority="232" stopIfTrue="1">
      <formula>$A1155&lt;&gt;""</formula>
    </cfRule>
  </conditionalFormatting>
  <conditionalFormatting sqref="E1155:F1155">
    <cfRule type="expression" dxfId="259" priority="231" stopIfTrue="1">
      <formula>$A1155&lt;&gt;""</formula>
    </cfRule>
  </conditionalFormatting>
  <conditionalFormatting sqref="B1155:C1155">
    <cfRule type="expression" dxfId="258" priority="230" stopIfTrue="1">
      <formula>$A1155&lt;&gt;""</formula>
    </cfRule>
  </conditionalFormatting>
  <conditionalFormatting sqref="H1383">
    <cfRule type="expression" dxfId="257" priority="229" stopIfTrue="1">
      <formula>$A1383&lt;&gt;""</formula>
    </cfRule>
  </conditionalFormatting>
  <conditionalFormatting sqref="D1383">
    <cfRule type="expression" dxfId="256" priority="228" stopIfTrue="1">
      <formula>$A1383&lt;&gt;""</formula>
    </cfRule>
  </conditionalFormatting>
  <conditionalFormatting sqref="G1383">
    <cfRule type="expression" dxfId="255" priority="227" stopIfTrue="1">
      <formula>$A1383&lt;&gt;""</formula>
    </cfRule>
  </conditionalFormatting>
  <conditionalFormatting sqref="E1383:F1383">
    <cfRule type="expression" dxfId="254" priority="226" stopIfTrue="1">
      <formula>$A1383&lt;&gt;""</formula>
    </cfRule>
  </conditionalFormatting>
  <conditionalFormatting sqref="B1383:C1383">
    <cfRule type="expression" dxfId="253" priority="225" stopIfTrue="1">
      <formula>$A1383&lt;&gt;""</formula>
    </cfRule>
  </conditionalFormatting>
  <conditionalFormatting sqref="B512:F512 B513:D519">
    <cfRule type="expression" dxfId="252" priority="224" stopIfTrue="1">
      <formula>$A512&lt;&gt;""</formula>
    </cfRule>
  </conditionalFormatting>
  <conditionalFormatting sqref="H507:H511 B507:D511">
    <cfRule type="expression" dxfId="251" priority="223" stopIfTrue="1">
      <formula>$A507&lt;&gt;""</formula>
    </cfRule>
  </conditionalFormatting>
  <conditionalFormatting sqref="G510:G511 E507:G509">
    <cfRule type="expression" dxfId="250" priority="222" stopIfTrue="1">
      <formula>$A507&lt;&gt;""</formula>
    </cfRule>
  </conditionalFormatting>
  <conditionalFormatting sqref="D1161 H1161">
    <cfRule type="expression" dxfId="249" priority="221" stopIfTrue="1">
      <formula>$A1161&lt;&gt;""</formula>
    </cfRule>
  </conditionalFormatting>
  <conditionalFormatting sqref="G1161">
    <cfRule type="expression" dxfId="248" priority="220" stopIfTrue="1">
      <formula>$A1161&lt;&gt;""</formula>
    </cfRule>
  </conditionalFormatting>
  <conditionalFormatting sqref="E1161:F1161">
    <cfRule type="expression" dxfId="247" priority="219" stopIfTrue="1">
      <formula>$A1161&lt;&gt;""</formula>
    </cfRule>
  </conditionalFormatting>
  <conditionalFormatting sqref="B1161:C1161">
    <cfRule type="expression" dxfId="246" priority="218" stopIfTrue="1">
      <formula>$A1161&lt;&gt;""</formula>
    </cfRule>
  </conditionalFormatting>
  <conditionalFormatting sqref="D1392 H1392">
    <cfRule type="expression" dxfId="245" priority="217" stopIfTrue="1">
      <formula>$A1392&lt;&gt;""</formula>
    </cfRule>
  </conditionalFormatting>
  <conditionalFormatting sqref="G1392">
    <cfRule type="expression" dxfId="244" priority="216" stopIfTrue="1">
      <formula>$A1392&lt;&gt;""</formula>
    </cfRule>
  </conditionalFormatting>
  <conditionalFormatting sqref="E1392:F1392">
    <cfRule type="expression" dxfId="243" priority="215" stopIfTrue="1">
      <formula>$A1392&lt;&gt;""</formula>
    </cfRule>
  </conditionalFormatting>
  <conditionalFormatting sqref="B1392:C1392">
    <cfRule type="expression" dxfId="242" priority="214" stopIfTrue="1">
      <formula>$A1392&lt;&gt;""</formula>
    </cfRule>
  </conditionalFormatting>
  <conditionalFormatting sqref="H1321:H1322">
    <cfRule type="expression" dxfId="241" priority="213" stopIfTrue="1">
      <formula>$A1321&lt;&gt;""</formula>
    </cfRule>
  </conditionalFormatting>
  <conditionalFormatting sqref="D1321:D1322">
    <cfRule type="expression" dxfId="240" priority="212" stopIfTrue="1">
      <formula>$A1321&lt;&gt;""</formula>
    </cfRule>
  </conditionalFormatting>
  <conditionalFormatting sqref="G1321:G1322">
    <cfRule type="expression" dxfId="239" priority="211" stopIfTrue="1">
      <formula>$A1321&lt;&gt;""</formula>
    </cfRule>
  </conditionalFormatting>
  <conditionalFormatting sqref="E1321:F1322">
    <cfRule type="expression" dxfId="238" priority="210" stopIfTrue="1">
      <formula>$A1321&lt;&gt;""</formula>
    </cfRule>
  </conditionalFormatting>
  <conditionalFormatting sqref="B1321:C1322">
    <cfRule type="expression" dxfId="237" priority="209" stopIfTrue="1">
      <formula>$A1321&lt;&gt;""</formula>
    </cfRule>
  </conditionalFormatting>
  <conditionalFormatting sqref="H1435">
    <cfRule type="expression" dxfId="236" priority="208" stopIfTrue="1">
      <formula>$A1435&lt;&gt;""</formula>
    </cfRule>
  </conditionalFormatting>
  <conditionalFormatting sqref="D1435">
    <cfRule type="expression" dxfId="235" priority="207" stopIfTrue="1">
      <formula>$A1435&lt;&gt;""</formula>
    </cfRule>
  </conditionalFormatting>
  <conditionalFormatting sqref="G1435">
    <cfRule type="expression" dxfId="234" priority="206" stopIfTrue="1">
      <formula>$A1435&lt;&gt;""</formula>
    </cfRule>
  </conditionalFormatting>
  <conditionalFormatting sqref="E1435:F1435">
    <cfRule type="expression" dxfId="233" priority="205" stopIfTrue="1">
      <formula>$A1435&lt;&gt;""</formula>
    </cfRule>
  </conditionalFormatting>
  <conditionalFormatting sqref="B1435:C1435">
    <cfRule type="expression" dxfId="232" priority="204" stopIfTrue="1">
      <formula>$A1435&lt;&gt;""</formula>
    </cfRule>
  </conditionalFormatting>
  <conditionalFormatting sqref="B1200:G1216">
    <cfRule type="expression" dxfId="231" priority="203" stopIfTrue="1">
      <formula>$A1200&lt;&gt;""</formula>
    </cfRule>
  </conditionalFormatting>
  <conditionalFormatting sqref="B1294:H1294 H1295:H1311">
    <cfRule type="expression" dxfId="230" priority="202" stopIfTrue="1">
      <formula>$A1294&lt;&gt;""</formula>
    </cfRule>
  </conditionalFormatting>
  <conditionalFormatting sqref="E270:H270">
    <cfRule type="expression" dxfId="229" priority="201" stopIfTrue="1">
      <formula>$A270&lt;&gt;""</formula>
    </cfRule>
  </conditionalFormatting>
  <conditionalFormatting sqref="E513:G519">
    <cfRule type="expression" dxfId="228" priority="200" stopIfTrue="1">
      <formula>$A513&lt;&gt;""</formula>
    </cfRule>
  </conditionalFormatting>
  <conditionalFormatting sqref="B1295:G1297 G1298:G1311 B1298:D1311">
    <cfRule type="expression" dxfId="227" priority="199" stopIfTrue="1">
      <formula>$A1295&lt;&gt;""</formula>
    </cfRule>
  </conditionalFormatting>
  <conditionalFormatting sqref="B1160:H1160">
    <cfRule type="expression" dxfId="226" priority="198" stopIfTrue="1">
      <formula>$A1160&lt;&gt;""</formula>
    </cfRule>
  </conditionalFormatting>
  <conditionalFormatting sqref="B1391:H1391">
    <cfRule type="expression" dxfId="225" priority="197" stopIfTrue="1">
      <formula>$A1391&lt;&gt;""</formula>
    </cfRule>
  </conditionalFormatting>
  <conditionalFormatting sqref="H271">
    <cfRule type="expression" dxfId="224" priority="196" stopIfTrue="1">
      <formula>$A271&lt;&gt;""</formula>
    </cfRule>
  </conditionalFormatting>
  <conditionalFormatting sqref="E497:F497">
    <cfRule type="expression" dxfId="223" priority="195" stopIfTrue="1">
      <formula>$A497&lt;&gt;""</formula>
    </cfRule>
  </conditionalFormatting>
  <conditionalFormatting sqref="G497">
    <cfRule type="expression" dxfId="222" priority="194" stopIfTrue="1">
      <formula>$A497&lt;&gt;""</formula>
    </cfRule>
  </conditionalFormatting>
  <conditionalFormatting sqref="D497">
    <cfRule type="expression" dxfId="221" priority="193" stopIfTrue="1">
      <formula>$A497&lt;&gt;""</formula>
    </cfRule>
  </conditionalFormatting>
  <conditionalFormatting sqref="B497:C497">
    <cfRule type="expression" dxfId="220" priority="192" stopIfTrue="1">
      <formula>$A497&lt;&gt;""</formula>
    </cfRule>
  </conditionalFormatting>
  <conditionalFormatting sqref="H495:H496">
    <cfRule type="expression" dxfId="219" priority="191" stopIfTrue="1">
      <formula>$A495&lt;&gt;""</formula>
    </cfRule>
  </conditionalFormatting>
  <conditionalFormatting sqref="E495:G496">
    <cfRule type="expression" dxfId="218" priority="190" stopIfTrue="1">
      <formula>$A495&lt;&gt;""</formula>
    </cfRule>
  </conditionalFormatting>
  <conditionalFormatting sqref="D495:D496">
    <cfRule type="expression" dxfId="217" priority="189" stopIfTrue="1">
      <formula>$A495&lt;&gt;""</formula>
    </cfRule>
  </conditionalFormatting>
  <conditionalFormatting sqref="B495:C496">
    <cfRule type="expression" dxfId="216" priority="188" stopIfTrue="1">
      <formula>$A495&lt;&gt;""</formula>
    </cfRule>
  </conditionalFormatting>
  <conditionalFormatting sqref="E498:F498">
    <cfRule type="expression" dxfId="215" priority="187" stopIfTrue="1">
      <formula>$A498&lt;&gt;""</formula>
    </cfRule>
  </conditionalFormatting>
  <conditionalFormatting sqref="E213:F213">
    <cfRule type="expression" dxfId="214" priority="182" stopIfTrue="1">
      <formula>$A213&lt;&gt;""</formula>
    </cfRule>
  </conditionalFormatting>
  <conditionalFormatting sqref="H1133">
    <cfRule type="expression" dxfId="213" priority="186" stopIfTrue="1">
      <formula>$A1133&lt;&gt;""</formula>
    </cfRule>
  </conditionalFormatting>
  <conditionalFormatting sqref="D1133">
    <cfRule type="expression" dxfId="212" priority="185" stopIfTrue="1">
      <formula>$A1133&lt;&gt;""</formula>
    </cfRule>
  </conditionalFormatting>
  <conditionalFormatting sqref="B1133:C1133">
    <cfRule type="expression" dxfId="211" priority="184" stopIfTrue="1">
      <formula>$A1133&lt;&gt;""</formula>
    </cfRule>
  </conditionalFormatting>
  <conditionalFormatting sqref="G1133">
    <cfRule type="expression" dxfId="210" priority="183" stopIfTrue="1">
      <formula>$A1133&lt;&gt;""</formula>
    </cfRule>
  </conditionalFormatting>
  <conditionalFormatting sqref="G213">
    <cfRule type="expression" dxfId="209" priority="181" stopIfTrue="1">
      <formula>$A213&lt;&gt;""</formula>
    </cfRule>
  </conditionalFormatting>
  <conditionalFormatting sqref="E214:G217">
    <cfRule type="expression" dxfId="208" priority="180" stopIfTrue="1">
      <formula>$A214&lt;&gt;""</formula>
    </cfRule>
  </conditionalFormatting>
  <conditionalFormatting sqref="E1298:F1311">
    <cfRule type="expression" dxfId="207" priority="179" stopIfTrue="1">
      <formula>$A1298&lt;&gt;""</formula>
    </cfRule>
  </conditionalFormatting>
  <conditionalFormatting sqref="E510:F511">
    <cfRule type="expression" dxfId="206" priority="178" stopIfTrue="1">
      <formula>$A510&lt;&gt;""</formula>
    </cfRule>
  </conditionalFormatting>
  <conditionalFormatting sqref="E271:F271">
    <cfRule type="expression" dxfId="205" priority="177" stopIfTrue="1">
      <formula>$A271&lt;&gt;""</formula>
    </cfRule>
  </conditionalFormatting>
  <conditionalFormatting sqref="G271">
    <cfRule type="expression" dxfId="204" priority="176" stopIfTrue="1">
      <formula>$A271&lt;&gt;""</formula>
    </cfRule>
  </conditionalFormatting>
  <conditionalFormatting sqref="E218:G218">
    <cfRule type="expression" dxfId="203" priority="175" stopIfTrue="1">
      <formula>$A218&lt;&gt;""</formula>
    </cfRule>
  </conditionalFormatting>
  <conditionalFormatting sqref="H1278 B1278:D1278">
    <cfRule type="expression" dxfId="202" priority="174" stopIfTrue="1">
      <formula>$A1278&lt;&gt;""</formula>
    </cfRule>
  </conditionalFormatting>
  <conditionalFormatting sqref="E1278:G1278">
    <cfRule type="expression" dxfId="201" priority="173" stopIfTrue="1">
      <formula>$A1278&lt;&gt;""</formula>
    </cfRule>
  </conditionalFormatting>
  <conditionalFormatting sqref="E1416:F1425">
    <cfRule type="expression" dxfId="200" priority="172" stopIfTrue="1">
      <formula>$A1416&lt;&gt;""</formula>
    </cfRule>
  </conditionalFormatting>
  <conditionalFormatting sqref="E219:F220">
    <cfRule type="expression" dxfId="199" priority="171" stopIfTrue="1">
      <formula>$A219&lt;&gt;""</formula>
    </cfRule>
  </conditionalFormatting>
  <conditionalFormatting sqref="G219:G220">
    <cfRule type="expression" dxfId="198" priority="170" stopIfTrue="1">
      <formula>$A219&lt;&gt;""</formula>
    </cfRule>
  </conditionalFormatting>
  <conditionalFormatting sqref="E221:G222 E223:F227">
    <cfRule type="expression" dxfId="197" priority="169" stopIfTrue="1">
      <formula>$A221&lt;&gt;""</formula>
    </cfRule>
  </conditionalFormatting>
  <conditionalFormatting sqref="G223">
    <cfRule type="expression" dxfId="196" priority="168" stopIfTrue="1">
      <formula>$A223&lt;&gt;""</formula>
    </cfRule>
  </conditionalFormatting>
  <conditionalFormatting sqref="B1417:D1427">
    <cfRule type="expression" dxfId="195" priority="167" stopIfTrue="1">
      <formula>$A1417&lt;&gt;""</formula>
    </cfRule>
  </conditionalFormatting>
  <conditionalFormatting sqref="G224:G228">
    <cfRule type="expression" dxfId="194" priority="166" stopIfTrue="1">
      <formula>$A224&lt;&gt;""</formula>
    </cfRule>
  </conditionalFormatting>
  <conditionalFormatting sqref="B648">
    <cfRule type="expression" dxfId="193" priority="165" stopIfTrue="1">
      <formula>$A648&lt;&gt;""</formula>
    </cfRule>
  </conditionalFormatting>
  <conditionalFormatting sqref="B299:H299">
    <cfRule type="expression" dxfId="192" priority="164" stopIfTrue="1">
      <formula>$A299&lt;&gt;""</formula>
    </cfRule>
  </conditionalFormatting>
  <conditionalFormatting sqref="B300:H300">
    <cfRule type="expression" dxfId="191" priority="163" stopIfTrue="1">
      <formula>$A300&lt;&gt;""</formula>
    </cfRule>
  </conditionalFormatting>
  <conditionalFormatting sqref="B301:H303 B304:D313 H304:H306">
    <cfRule type="expression" dxfId="190" priority="162" stopIfTrue="1">
      <formula>$A301&lt;&gt;""</formula>
    </cfRule>
  </conditionalFormatting>
  <conditionalFormatting sqref="E304:G306">
    <cfRule type="expression" dxfId="189" priority="161" stopIfTrue="1">
      <formula>$A304&lt;&gt;""</formula>
    </cfRule>
  </conditionalFormatting>
  <conditionalFormatting sqref="E228:F228">
    <cfRule type="expression" dxfId="188" priority="160" stopIfTrue="1">
      <formula>$A228&lt;&gt;""</formula>
    </cfRule>
  </conditionalFormatting>
  <conditionalFormatting sqref="G229:G232">
    <cfRule type="expression" dxfId="187" priority="158" stopIfTrue="1">
      <formula>$A229&lt;&gt;""</formula>
    </cfRule>
  </conditionalFormatting>
  <conditionalFormatting sqref="E229:F233">
    <cfRule type="expression" dxfId="186" priority="159" stopIfTrue="1">
      <formula>$A229&lt;&gt;""</formula>
    </cfRule>
  </conditionalFormatting>
  <conditionalFormatting sqref="G233">
    <cfRule type="expression" dxfId="185" priority="157" stopIfTrue="1">
      <formula>$A233&lt;&gt;""</formula>
    </cfRule>
  </conditionalFormatting>
  <conditionalFormatting sqref="H307:H313">
    <cfRule type="expression" dxfId="184" priority="156" stopIfTrue="1">
      <formula>$A307&lt;&gt;""</formula>
    </cfRule>
  </conditionalFormatting>
  <conditionalFormatting sqref="E307:G313">
    <cfRule type="expression" dxfId="183" priority="155" stopIfTrue="1">
      <formula>$A307&lt;&gt;""</formula>
    </cfRule>
  </conditionalFormatting>
  <conditionalFormatting sqref="B1242:H1242 B1250:H1255 B1244:H1248">
    <cfRule type="expression" dxfId="182" priority="154" stopIfTrue="1">
      <formula>$A1242&lt;&gt;""</formula>
    </cfRule>
  </conditionalFormatting>
  <conditionalFormatting sqref="E1133:F1133">
    <cfRule type="expression" dxfId="181" priority="153" stopIfTrue="1">
      <formula>$A1133&lt;&gt;""</formula>
    </cfRule>
  </conditionalFormatting>
  <conditionalFormatting sqref="D1338">
    <cfRule type="expression" dxfId="180" priority="152" stopIfTrue="1">
      <formula>$A1338&lt;&gt;""</formula>
    </cfRule>
  </conditionalFormatting>
  <conditionalFormatting sqref="B1338:C1338">
    <cfRule type="expression" dxfId="179" priority="151" stopIfTrue="1">
      <formula>$A1338&lt;&gt;""</formula>
    </cfRule>
  </conditionalFormatting>
  <conditionalFormatting sqref="G1338">
    <cfRule type="expression" dxfId="178" priority="150" stopIfTrue="1">
      <formula>$A1338&lt;&gt;""</formula>
    </cfRule>
  </conditionalFormatting>
  <conditionalFormatting sqref="E1338:F1338">
    <cfRule type="expression" dxfId="177" priority="149" stopIfTrue="1">
      <formula>$A1338&lt;&gt;""</formula>
    </cfRule>
  </conditionalFormatting>
  <conditionalFormatting sqref="G234:G248">
    <cfRule type="expression" dxfId="176" priority="147" stopIfTrue="1">
      <formula>$A234&lt;&gt;""</formula>
    </cfRule>
  </conditionalFormatting>
  <conditionalFormatting sqref="E234:F248">
    <cfRule type="expression" dxfId="175" priority="148" stopIfTrue="1">
      <formula>$A234&lt;&gt;""</formula>
    </cfRule>
  </conditionalFormatting>
  <conditionalFormatting sqref="B520:H522">
    <cfRule type="expression" dxfId="174" priority="146" stopIfTrue="1">
      <formula>$A520&lt;&gt;""</formula>
    </cfRule>
  </conditionalFormatting>
  <conditionalFormatting sqref="B314:H314 B315:D343">
    <cfRule type="expression" dxfId="173" priority="145" stopIfTrue="1">
      <formula>$A314&lt;&gt;""</formula>
    </cfRule>
  </conditionalFormatting>
  <conditionalFormatting sqref="E315:H343">
    <cfRule type="expression" dxfId="172" priority="144" stopIfTrue="1">
      <formula>$A315&lt;&gt;""</formula>
    </cfRule>
  </conditionalFormatting>
  <conditionalFormatting sqref="B1249:H1249">
    <cfRule type="expression" dxfId="171" priority="143" stopIfTrue="1">
      <formula>$A1249&lt;&gt;""</formula>
    </cfRule>
  </conditionalFormatting>
  <conditionalFormatting sqref="B1243:H1243">
    <cfRule type="expression" dxfId="170" priority="142" stopIfTrue="1">
      <formula>$A1243&lt;&gt;""</formula>
    </cfRule>
  </conditionalFormatting>
  <conditionalFormatting sqref="A831:I831">
    <cfRule type="expression" dxfId="169" priority="141" stopIfTrue="1">
      <formula>$A831&lt;&gt;""</formula>
    </cfRule>
  </conditionalFormatting>
  <conditionalFormatting sqref="A832:A841">
    <cfRule type="expression" dxfId="168" priority="140" stopIfTrue="1">
      <formula>$A832&lt;&gt;""</formula>
    </cfRule>
  </conditionalFormatting>
  <conditionalFormatting sqref="E834:F834">
    <cfRule type="expression" dxfId="167" priority="139" stopIfTrue="1">
      <formula>$A834&lt;&gt;""</formula>
    </cfRule>
  </conditionalFormatting>
  <conditionalFormatting sqref="B842:D842">
    <cfRule type="expression" dxfId="166" priority="138" stopIfTrue="1">
      <formula>$A842&lt;&gt;""</formula>
    </cfRule>
  </conditionalFormatting>
  <conditionalFormatting sqref="A842">
    <cfRule type="expression" dxfId="165" priority="137" stopIfTrue="1">
      <formula>$A842&lt;&gt;""</formula>
    </cfRule>
  </conditionalFormatting>
  <conditionalFormatting sqref="E842:F842">
    <cfRule type="expression" dxfId="164" priority="136" stopIfTrue="1">
      <formula>$A842&lt;&gt;""</formula>
    </cfRule>
  </conditionalFormatting>
  <conditionalFormatting sqref="A843">
    <cfRule type="expression" dxfId="163" priority="135" stopIfTrue="1">
      <formula>$A843&lt;&gt;""</formula>
    </cfRule>
  </conditionalFormatting>
  <conditionalFormatting sqref="B1256:H1275">
    <cfRule type="expression" dxfId="162" priority="134" stopIfTrue="1">
      <formula>$A1256&lt;&gt;""</formula>
    </cfRule>
  </conditionalFormatting>
  <conditionalFormatting sqref="H1400:H1408">
    <cfRule type="expression" dxfId="161" priority="133" stopIfTrue="1">
      <formula>$A1400&lt;&gt;""</formula>
    </cfRule>
  </conditionalFormatting>
  <conditionalFormatting sqref="G1400">
    <cfRule type="expression" dxfId="160" priority="132" stopIfTrue="1">
      <formula>$A1400&lt;&gt;""</formula>
    </cfRule>
  </conditionalFormatting>
  <conditionalFormatting sqref="D1400:D1402">
    <cfRule type="expression" dxfId="159" priority="131" stopIfTrue="1">
      <formula>$A1400&lt;&gt;""</formula>
    </cfRule>
  </conditionalFormatting>
  <conditionalFormatting sqref="E1400:F1402">
    <cfRule type="expression" dxfId="158" priority="130" stopIfTrue="1">
      <formula>$A1400&lt;&gt;""</formula>
    </cfRule>
  </conditionalFormatting>
  <conditionalFormatting sqref="B1400:C1402">
    <cfRule type="expression" dxfId="157" priority="129" stopIfTrue="1">
      <formula>$A1400&lt;&gt;""</formula>
    </cfRule>
  </conditionalFormatting>
  <conditionalFormatting sqref="H1175">
    <cfRule type="expression" dxfId="156" priority="128" stopIfTrue="1">
      <formula>$A1175&lt;&gt;""</formula>
    </cfRule>
  </conditionalFormatting>
  <conditionalFormatting sqref="G1175">
    <cfRule type="expression" dxfId="155" priority="127" stopIfTrue="1">
      <formula>$A1175&lt;&gt;""</formula>
    </cfRule>
  </conditionalFormatting>
  <conditionalFormatting sqref="D1175">
    <cfRule type="expression" dxfId="154" priority="126" stopIfTrue="1">
      <formula>$A1175&lt;&gt;""</formula>
    </cfRule>
  </conditionalFormatting>
  <conditionalFormatting sqref="E1175:F1175">
    <cfRule type="expression" dxfId="153" priority="125" stopIfTrue="1">
      <formula>$A1175&lt;&gt;""</formula>
    </cfRule>
  </conditionalFormatting>
  <conditionalFormatting sqref="B1175:C1175">
    <cfRule type="expression" dxfId="152" priority="124" stopIfTrue="1">
      <formula>$A1175&lt;&gt;""</formula>
    </cfRule>
  </conditionalFormatting>
  <conditionalFormatting sqref="G1401">
    <cfRule type="expression" dxfId="151" priority="123" stopIfTrue="1">
      <formula>$A1401&lt;&gt;""</formula>
    </cfRule>
  </conditionalFormatting>
  <conditionalFormatting sqref="B1172:H1173">
    <cfRule type="expression" dxfId="150" priority="122" stopIfTrue="1">
      <formula>$A1172&lt;&gt;""</formula>
    </cfRule>
  </conditionalFormatting>
  <conditionalFormatting sqref="H186 B186:F186">
    <cfRule type="expression" dxfId="149" priority="121" stopIfTrue="1">
      <formula>$A186&lt;&gt;""</formula>
    </cfRule>
  </conditionalFormatting>
  <conditionalFormatting sqref="G186">
    <cfRule type="expression" dxfId="148" priority="120" stopIfTrue="1">
      <formula>$A186&lt;&gt;""</formula>
    </cfRule>
  </conditionalFormatting>
  <conditionalFormatting sqref="H712">
    <cfRule type="expression" dxfId="147" priority="119" stopIfTrue="1">
      <formula>$A712&lt;&gt;""</formula>
    </cfRule>
  </conditionalFormatting>
  <conditionalFormatting sqref="D712">
    <cfRule type="expression" dxfId="146" priority="118" stopIfTrue="1">
      <formula>$A712&lt;&gt;""</formula>
    </cfRule>
  </conditionalFormatting>
  <conditionalFormatting sqref="G712">
    <cfRule type="expression" dxfId="145" priority="117" stopIfTrue="1">
      <formula>$A712&lt;&gt;""</formula>
    </cfRule>
  </conditionalFormatting>
  <conditionalFormatting sqref="E712:F712">
    <cfRule type="expression" dxfId="144" priority="116" stopIfTrue="1">
      <formula>$A712&lt;&gt;""</formula>
    </cfRule>
  </conditionalFormatting>
  <conditionalFormatting sqref="B712:C712">
    <cfRule type="expression" dxfId="143" priority="115" stopIfTrue="1">
      <formula>$A712&lt;&gt;""</formula>
    </cfRule>
  </conditionalFormatting>
  <conditionalFormatting sqref="A1112:H1112">
    <cfRule type="expression" dxfId="142" priority="114" stopIfTrue="1">
      <formula>$A1112&lt;&gt;""</formula>
    </cfRule>
  </conditionalFormatting>
  <conditionalFormatting sqref="B372:I382">
    <cfRule type="expression" dxfId="141" priority="113" stopIfTrue="1">
      <formula>$A372&lt;&gt;""</formula>
    </cfRule>
  </conditionalFormatting>
  <conditionalFormatting sqref="A928:G928">
    <cfRule type="expression" dxfId="140" priority="112" stopIfTrue="1">
      <formula>$A928&lt;&gt;""</formula>
    </cfRule>
  </conditionalFormatting>
  <conditionalFormatting sqref="A348:G351">
    <cfRule type="expression" dxfId="139" priority="111" stopIfTrue="1">
      <formula>$A348&lt;&gt;""</formula>
    </cfRule>
  </conditionalFormatting>
  <conditionalFormatting sqref="A346:D346">
    <cfRule type="expression" dxfId="138" priority="110" stopIfTrue="1">
      <formula>$A346&lt;&gt;""</formula>
    </cfRule>
  </conditionalFormatting>
  <conditionalFormatting sqref="A1412:G1413">
    <cfRule type="expression" dxfId="137" priority="109" stopIfTrue="1">
      <formula>$A1412&lt;&gt;""</formula>
    </cfRule>
  </conditionalFormatting>
  <conditionalFormatting sqref="A1385:A1386">
    <cfRule type="expression" dxfId="136" priority="108" stopIfTrue="1">
      <formula>$A1385&lt;&gt;""</formula>
    </cfRule>
  </conditionalFormatting>
  <conditionalFormatting sqref="D1385:D1386">
    <cfRule type="expression" dxfId="135" priority="107" stopIfTrue="1">
      <formula>$A1385&lt;&gt;""</formula>
    </cfRule>
  </conditionalFormatting>
  <conditionalFormatting sqref="G1385:G1386">
    <cfRule type="expression" dxfId="134" priority="106" stopIfTrue="1">
      <formula>$A1385&lt;&gt;""</formula>
    </cfRule>
  </conditionalFormatting>
  <conditionalFormatting sqref="B1385:C1386">
    <cfRule type="expression" dxfId="133" priority="105" stopIfTrue="1">
      <formula>$A1385&lt;&gt;""</formula>
    </cfRule>
  </conditionalFormatting>
  <conditionalFormatting sqref="E1385:F1386">
    <cfRule type="expression" dxfId="132" priority="104" stopIfTrue="1">
      <formula>$A1385&lt;&gt;""</formula>
    </cfRule>
  </conditionalFormatting>
  <conditionalFormatting sqref="A1165:A1166">
    <cfRule type="expression" dxfId="131" priority="103" stopIfTrue="1">
      <formula>$A1165&lt;&gt;""</formula>
    </cfRule>
  </conditionalFormatting>
  <conditionalFormatting sqref="D1165:D1166">
    <cfRule type="expression" dxfId="130" priority="102" stopIfTrue="1">
      <formula>$A1165&lt;&gt;""</formula>
    </cfRule>
  </conditionalFormatting>
  <conditionalFormatting sqref="G1165:G1166">
    <cfRule type="expression" dxfId="129" priority="101" stopIfTrue="1">
      <formula>$A1165&lt;&gt;""</formula>
    </cfRule>
  </conditionalFormatting>
  <conditionalFormatting sqref="E1165:F1166">
    <cfRule type="expression" dxfId="128" priority="100" stopIfTrue="1">
      <formula>$A1165&lt;&gt;""</formula>
    </cfRule>
  </conditionalFormatting>
  <conditionalFormatting sqref="C1165:C1166">
    <cfRule type="expression" dxfId="127" priority="99" stopIfTrue="1">
      <formula>$A1165&lt;&gt;""</formula>
    </cfRule>
  </conditionalFormatting>
  <conditionalFormatting sqref="B1165:B1166">
    <cfRule type="expression" dxfId="126" priority="98" stopIfTrue="1">
      <formula>$A1165&lt;&gt;""</formula>
    </cfRule>
  </conditionalFormatting>
  <conditionalFormatting sqref="A1135:G1136">
    <cfRule type="expression" dxfId="125" priority="97" stopIfTrue="1">
      <formula>$A1135&lt;&gt;""</formula>
    </cfRule>
  </conditionalFormatting>
  <conditionalFormatting sqref="A1314:A1315">
    <cfRule type="expression" dxfId="124" priority="96" stopIfTrue="1">
      <formula>$A1314&lt;&gt;""</formula>
    </cfRule>
  </conditionalFormatting>
  <conditionalFormatting sqref="B1314:D1315">
    <cfRule type="expression" dxfId="123" priority="95" stopIfTrue="1">
      <formula>$A1314&lt;&gt;""</formula>
    </cfRule>
  </conditionalFormatting>
  <conditionalFormatting sqref="E1314:G1315">
    <cfRule type="expression" dxfId="122" priority="94" stopIfTrue="1">
      <formula>$A1314&lt;&gt;""</formula>
    </cfRule>
  </conditionalFormatting>
  <conditionalFormatting sqref="B1484:G1484">
    <cfRule type="expression" dxfId="121" priority="93" stopIfTrue="1">
      <formula>$A1484&lt;&gt;""</formula>
    </cfRule>
  </conditionalFormatting>
  <conditionalFormatting sqref="A1330:A1331">
    <cfRule type="expression" dxfId="120" priority="92" stopIfTrue="1">
      <formula>$A1330&lt;&gt;""</formula>
    </cfRule>
  </conditionalFormatting>
  <conditionalFormatting sqref="D1330:D1331">
    <cfRule type="expression" dxfId="119" priority="91" stopIfTrue="1">
      <formula>$A1330&lt;&gt;""</formula>
    </cfRule>
  </conditionalFormatting>
  <conditionalFormatting sqref="G1330:G1331">
    <cfRule type="expression" dxfId="118" priority="90" stopIfTrue="1">
      <formula>$A1330&lt;&gt;""</formula>
    </cfRule>
  </conditionalFormatting>
  <conditionalFormatting sqref="E1330:F1331">
    <cfRule type="expression" dxfId="117" priority="89" stopIfTrue="1">
      <formula>$A1330&lt;&gt;""</formula>
    </cfRule>
  </conditionalFormatting>
  <conditionalFormatting sqref="B1330:C1331">
    <cfRule type="expression" dxfId="116" priority="88" stopIfTrue="1">
      <formula>$A1330&lt;&gt;""</formula>
    </cfRule>
  </conditionalFormatting>
  <conditionalFormatting sqref="A1431:G1432">
    <cfRule type="expression" dxfId="115" priority="87" stopIfTrue="1">
      <formula>$A1431&lt;&gt;""</formula>
    </cfRule>
  </conditionalFormatting>
  <conditionalFormatting sqref="A1082:G1083">
    <cfRule type="expression" dxfId="114" priority="86" stopIfTrue="1">
      <formula>$A1082&lt;&gt;""</formula>
    </cfRule>
  </conditionalFormatting>
  <conditionalFormatting sqref="A1193:A1194">
    <cfRule type="expression" dxfId="113" priority="85" stopIfTrue="1">
      <formula>$A1193&lt;&gt;""</formula>
    </cfRule>
  </conditionalFormatting>
  <conditionalFormatting sqref="B1193:G1194">
    <cfRule type="expression" dxfId="112" priority="84" stopIfTrue="1">
      <formula>$A1193&lt;&gt;""</formula>
    </cfRule>
  </conditionalFormatting>
  <conditionalFormatting sqref="E300:F300">
    <cfRule type="expression" dxfId="111" priority="83" stopIfTrue="1">
      <formula>$A300&lt;&gt;""</formula>
    </cfRule>
  </conditionalFormatting>
  <conditionalFormatting sqref="A516:I518">
    <cfRule type="expression" dxfId="110" priority="82" stopIfTrue="1">
      <formula>$A516&lt;&gt;""</formula>
    </cfRule>
  </conditionalFormatting>
  <conditionalFormatting sqref="A555:I557">
    <cfRule type="expression" dxfId="109" priority="81" stopIfTrue="1">
      <formula>$A555&lt;&gt;""</formula>
    </cfRule>
  </conditionalFormatting>
  <conditionalFormatting sqref="E566:F566">
    <cfRule type="expression" dxfId="108" priority="80" stopIfTrue="1">
      <formula>$A566&lt;&gt;""</formula>
    </cfRule>
  </conditionalFormatting>
  <conditionalFormatting sqref="A933:I938">
    <cfRule type="expression" dxfId="107" priority="79" stopIfTrue="1">
      <formula>$A933&lt;&gt;""</formula>
    </cfRule>
  </conditionalFormatting>
  <conditionalFormatting sqref="A942:I944">
    <cfRule type="expression" dxfId="106" priority="78" stopIfTrue="1">
      <formula>$A942&lt;&gt;""</formula>
    </cfRule>
  </conditionalFormatting>
  <conditionalFormatting sqref="A1085:I1087">
    <cfRule type="expression" dxfId="105" priority="77" stopIfTrue="1">
      <formula>$A1085&lt;&gt;""</formula>
    </cfRule>
  </conditionalFormatting>
  <conditionalFormatting sqref="A1393:I1394">
    <cfRule type="expression" dxfId="104" priority="76" stopIfTrue="1">
      <formula>$A1393&lt;&gt;""</formula>
    </cfRule>
  </conditionalFormatting>
  <conditionalFormatting sqref="B715:H716 B717:D722 G717:H722 B714:D714 G714:H714">
    <cfRule type="expression" dxfId="103" priority="75" stopIfTrue="1">
      <formula>$A714&lt;&gt;""</formula>
    </cfRule>
  </conditionalFormatting>
  <conditionalFormatting sqref="E849:F849">
    <cfRule type="expression" dxfId="102" priority="74" stopIfTrue="1">
      <formula>$A849&lt;&gt;""</formula>
    </cfRule>
  </conditionalFormatting>
  <conditionalFormatting sqref="B713:H713 E714:F714">
    <cfRule type="expression" dxfId="101" priority="73" stopIfTrue="1">
      <formula>$A713&lt;&gt;""</formula>
    </cfRule>
  </conditionalFormatting>
  <conditionalFormatting sqref="E717:F717">
    <cfRule type="expression" dxfId="100" priority="72" stopIfTrue="1">
      <formula>$A717&lt;&gt;""</formula>
    </cfRule>
  </conditionalFormatting>
  <conditionalFormatting sqref="E718:F722">
    <cfRule type="expression" dxfId="99" priority="71" stopIfTrue="1">
      <formula>$A718&lt;&gt;""</formula>
    </cfRule>
  </conditionalFormatting>
  <conditionalFormatting sqref="G1402">
    <cfRule type="expression" dxfId="98" priority="70" stopIfTrue="1">
      <formula>$A1402&lt;&gt;""</formula>
    </cfRule>
  </conditionalFormatting>
  <conditionalFormatting sqref="B1176:H1180">
    <cfRule type="expression" dxfId="97" priority="69" stopIfTrue="1">
      <formula>$A1176&lt;&gt;""</formula>
    </cfRule>
  </conditionalFormatting>
  <conditionalFormatting sqref="B1403:G1408">
    <cfRule type="expression" dxfId="96" priority="68" stopIfTrue="1">
      <formula>$A1403&lt;&gt;""</formula>
    </cfRule>
  </conditionalFormatting>
  <conditionalFormatting sqref="B1174:H1174">
    <cfRule type="expression" dxfId="95" priority="67" stopIfTrue="1">
      <formula>$A1174&lt;&gt;""</formula>
    </cfRule>
  </conditionalFormatting>
  <conditionalFormatting sqref="B724:D724 G724:H724">
    <cfRule type="expression" dxfId="94" priority="66" stopIfTrue="1">
      <formula>$A724&lt;&gt;""</formula>
    </cfRule>
  </conditionalFormatting>
  <conditionalFormatting sqref="G1426:G1427">
    <cfRule type="expression" dxfId="93" priority="65" stopIfTrue="1">
      <formula>$A1426&lt;&gt;""</formula>
    </cfRule>
  </conditionalFormatting>
  <conditionalFormatting sqref="E1426:F1427">
    <cfRule type="expression" dxfId="92" priority="64" stopIfTrue="1">
      <formula>$A1426&lt;&gt;""</formula>
    </cfRule>
  </conditionalFormatting>
  <conditionalFormatting sqref="B1150:H1150">
    <cfRule type="expression" dxfId="91" priority="63" stopIfTrue="1">
      <formula>$A1150&lt;&gt;""</formula>
    </cfRule>
  </conditionalFormatting>
  <conditionalFormatting sqref="B1151:H1151 H1152:H1153">
    <cfRule type="expression" dxfId="90" priority="62" stopIfTrue="1">
      <formula>$A1151&lt;&gt;""</formula>
    </cfRule>
  </conditionalFormatting>
  <conditionalFormatting sqref="G249:G250">
    <cfRule type="expression" dxfId="89" priority="60" stopIfTrue="1">
      <formula>$A249&lt;&gt;""</formula>
    </cfRule>
  </conditionalFormatting>
  <conditionalFormatting sqref="E249:F250">
    <cfRule type="expression" dxfId="88" priority="61" stopIfTrue="1">
      <formula>$A249&lt;&gt;""</formula>
    </cfRule>
  </conditionalFormatting>
  <conditionalFormatting sqref="C622:G630">
    <cfRule type="expression" dxfId="87" priority="59" stopIfTrue="1">
      <formula>$A622&lt;&gt;""</formula>
    </cfRule>
  </conditionalFormatting>
  <conditionalFormatting sqref="B1152:G1153">
    <cfRule type="expression" dxfId="86" priority="58" stopIfTrue="1">
      <formula>$A1152&lt;&gt;""</formula>
    </cfRule>
  </conditionalFormatting>
  <conditionalFormatting sqref="E724:F724">
    <cfRule type="expression" dxfId="85" priority="57" stopIfTrue="1">
      <formula>$A724&lt;&gt;""</formula>
    </cfRule>
  </conditionalFormatting>
  <conditionalFormatting sqref="B631:H644">
    <cfRule type="expression" dxfId="84" priority="56" stopIfTrue="1">
      <formula>$A631&lt;&gt;""</formula>
    </cfRule>
  </conditionalFormatting>
  <conditionalFormatting sqref="B645:H645">
    <cfRule type="expression" dxfId="83" priority="55" stopIfTrue="1">
      <formula>$A645&lt;&gt;""</formula>
    </cfRule>
  </conditionalFormatting>
  <conditionalFormatting sqref="B646:H646">
    <cfRule type="expression" dxfId="82" priority="54" stopIfTrue="1">
      <formula>$A646&lt;&gt;""</formula>
    </cfRule>
  </conditionalFormatting>
  <conditionalFormatting sqref="B647:H647">
    <cfRule type="expression" dxfId="81" priority="53" stopIfTrue="1">
      <formula>$A647&lt;&gt;""</formula>
    </cfRule>
  </conditionalFormatting>
  <conditionalFormatting sqref="F108:H108">
    <cfRule type="expression" dxfId="80" priority="51" stopIfTrue="1">
      <formula>$A108&lt;&gt;""</formula>
    </cfRule>
  </conditionalFormatting>
  <conditionalFormatting sqref="F108">
    <cfRule type="expression" dxfId="79" priority="50" stopIfTrue="1">
      <formula>$A108&lt;&gt;""</formula>
    </cfRule>
  </conditionalFormatting>
  <conditionalFormatting sqref="I107:I108">
    <cfRule type="expression" dxfId="78" priority="49" stopIfTrue="1">
      <formula>$A107&lt;&gt;""</formula>
    </cfRule>
  </conditionalFormatting>
  <conditionalFormatting sqref="E116">
    <cfRule type="expression" dxfId="77" priority="48" stopIfTrue="1">
      <formula>$A116&lt;&gt;""</formula>
    </cfRule>
  </conditionalFormatting>
  <conditionalFormatting sqref="E116">
    <cfRule type="expression" dxfId="76" priority="47" stopIfTrue="1">
      <formula>$A116&lt;&gt;""</formula>
    </cfRule>
  </conditionalFormatting>
  <conditionalFormatting sqref="F116:H116">
    <cfRule type="expression" dxfId="75" priority="46" stopIfTrue="1">
      <formula>$A116&lt;&gt;""</formula>
    </cfRule>
  </conditionalFormatting>
  <conditionalFormatting sqref="F116">
    <cfRule type="expression" dxfId="74" priority="45" stopIfTrue="1">
      <formula>$A116&lt;&gt;""</formula>
    </cfRule>
  </conditionalFormatting>
  <conditionalFormatting sqref="I116">
    <cfRule type="expression" dxfId="73" priority="44" stopIfTrue="1">
      <formula>$A116&lt;&gt;""</formula>
    </cfRule>
  </conditionalFormatting>
  <conditionalFormatting sqref="E117">
    <cfRule type="expression" dxfId="72" priority="43" stopIfTrue="1">
      <formula>$A117&lt;&gt;""</formula>
    </cfRule>
  </conditionalFormatting>
  <conditionalFormatting sqref="E117">
    <cfRule type="expression" dxfId="71" priority="42" stopIfTrue="1">
      <formula>$A117&lt;&gt;""</formula>
    </cfRule>
  </conditionalFormatting>
  <conditionalFormatting sqref="F117:H117">
    <cfRule type="expression" dxfId="70" priority="41" stopIfTrue="1">
      <formula>$A117&lt;&gt;""</formula>
    </cfRule>
  </conditionalFormatting>
  <conditionalFormatting sqref="F117">
    <cfRule type="expression" dxfId="69" priority="40" stopIfTrue="1">
      <formula>$A117&lt;&gt;""</formula>
    </cfRule>
  </conditionalFormatting>
  <conditionalFormatting sqref="I117">
    <cfRule type="expression" dxfId="68" priority="39" stopIfTrue="1">
      <formula>$A117&lt;&gt;""</formula>
    </cfRule>
  </conditionalFormatting>
  <conditionalFormatting sqref="B118:D118">
    <cfRule type="expression" dxfId="67" priority="38" stopIfTrue="1">
      <formula>$A118&lt;&gt;""</formula>
    </cfRule>
  </conditionalFormatting>
  <conditionalFormatting sqref="E118">
    <cfRule type="expression" dxfId="66" priority="37" stopIfTrue="1">
      <formula>$A118&lt;&gt;""</formula>
    </cfRule>
  </conditionalFormatting>
  <conditionalFormatting sqref="E118">
    <cfRule type="expression" dxfId="65" priority="36" stopIfTrue="1">
      <formula>$A118&lt;&gt;""</formula>
    </cfRule>
  </conditionalFormatting>
  <conditionalFormatting sqref="F118:G118">
    <cfRule type="expression" dxfId="64" priority="35" stopIfTrue="1">
      <formula>$A118&lt;&gt;""</formula>
    </cfRule>
  </conditionalFormatting>
  <conditionalFormatting sqref="F118">
    <cfRule type="expression" dxfId="63" priority="34" stopIfTrue="1">
      <formula>$A118&lt;&gt;""</formula>
    </cfRule>
  </conditionalFormatting>
  <conditionalFormatting sqref="E123">
    <cfRule type="expression" dxfId="62" priority="33" stopIfTrue="1">
      <formula>$A123&lt;&gt;""</formula>
    </cfRule>
  </conditionalFormatting>
  <conditionalFormatting sqref="E123">
    <cfRule type="expression" dxfId="61" priority="32" stopIfTrue="1">
      <formula>$A123&lt;&gt;""</formula>
    </cfRule>
  </conditionalFormatting>
  <conditionalFormatting sqref="F123:H123">
    <cfRule type="expression" dxfId="60" priority="31" stopIfTrue="1">
      <formula>$A123&lt;&gt;""</formula>
    </cfRule>
  </conditionalFormatting>
  <conditionalFormatting sqref="F123">
    <cfRule type="expression" dxfId="59" priority="30" stopIfTrue="1">
      <formula>$A123&lt;&gt;""</formula>
    </cfRule>
  </conditionalFormatting>
  <conditionalFormatting sqref="I123">
    <cfRule type="expression" dxfId="58" priority="29" stopIfTrue="1">
      <formula>$A123&lt;&gt;""</formula>
    </cfRule>
  </conditionalFormatting>
  <conditionalFormatting sqref="E124">
    <cfRule type="expression" dxfId="57" priority="28" stopIfTrue="1">
      <formula>$A124&lt;&gt;""</formula>
    </cfRule>
  </conditionalFormatting>
  <conditionalFormatting sqref="E124">
    <cfRule type="expression" dxfId="56" priority="27" stopIfTrue="1">
      <formula>$A124&lt;&gt;""</formula>
    </cfRule>
  </conditionalFormatting>
  <conditionalFormatting sqref="F124:G124">
    <cfRule type="expression" dxfId="55" priority="26" stopIfTrue="1">
      <formula>$A124&lt;&gt;""</formula>
    </cfRule>
  </conditionalFormatting>
  <conditionalFormatting sqref="F124">
    <cfRule type="expression" dxfId="54" priority="25" stopIfTrue="1">
      <formula>$A124&lt;&gt;""</formula>
    </cfRule>
  </conditionalFormatting>
  <conditionalFormatting sqref="B125:D125 H125:I125">
    <cfRule type="expression" dxfId="53" priority="24" stopIfTrue="1">
      <formula>$A125&lt;&gt;""</formula>
    </cfRule>
  </conditionalFormatting>
  <conditionalFormatting sqref="E125">
    <cfRule type="expression" dxfId="52" priority="23" stopIfTrue="1">
      <formula>$A125&lt;&gt;""</formula>
    </cfRule>
  </conditionalFormatting>
  <conditionalFormatting sqref="E125">
    <cfRule type="expression" dxfId="51" priority="22" stopIfTrue="1">
      <formula>$A125&lt;&gt;""</formula>
    </cfRule>
  </conditionalFormatting>
  <conditionalFormatting sqref="F125:G125">
    <cfRule type="expression" dxfId="50" priority="21" stopIfTrue="1">
      <formula>$A125&lt;&gt;""</formula>
    </cfRule>
  </conditionalFormatting>
  <conditionalFormatting sqref="F125">
    <cfRule type="expression" dxfId="49" priority="20" stopIfTrue="1">
      <formula>$A125&lt;&gt;""</formula>
    </cfRule>
  </conditionalFormatting>
  <conditionalFormatting sqref="E137">
    <cfRule type="expression" dxfId="48" priority="19" stopIfTrue="1">
      <formula>$A137&lt;&gt;""</formula>
    </cfRule>
  </conditionalFormatting>
  <conditionalFormatting sqref="E137">
    <cfRule type="expression" dxfId="47" priority="18" stopIfTrue="1">
      <formula>$A137&lt;&gt;""</formula>
    </cfRule>
  </conditionalFormatting>
  <conditionalFormatting sqref="F137:G137">
    <cfRule type="expression" dxfId="46" priority="17" stopIfTrue="1">
      <formula>$A137&lt;&gt;""</formula>
    </cfRule>
  </conditionalFormatting>
  <conditionalFormatting sqref="F137">
    <cfRule type="expression" dxfId="45" priority="16" stopIfTrue="1">
      <formula>$A137&lt;&gt;""</formula>
    </cfRule>
  </conditionalFormatting>
  <conditionalFormatting sqref="F138:G138">
    <cfRule type="expression" dxfId="44" priority="15" stopIfTrue="1">
      <formula>$A138&lt;&gt;""</formula>
    </cfRule>
  </conditionalFormatting>
  <conditionalFormatting sqref="F138">
    <cfRule type="expression" dxfId="43" priority="14" stopIfTrue="1">
      <formula>$A138&lt;&gt;""</formula>
    </cfRule>
  </conditionalFormatting>
  <conditionalFormatting sqref="E139">
    <cfRule type="expression" dxfId="42" priority="13" stopIfTrue="1">
      <formula>$A139&lt;&gt;""</formula>
    </cfRule>
  </conditionalFormatting>
  <conditionalFormatting sqref="E139">
    <cfRule type="expression" dxfId="41" priority="12" stopIfTrue="1">
      <formula>$A139&lt;&gt;""</formula>
    </cfRule>
  </conditionalFormatting>
  <conditionalFormatting sqref="F139:G139">
    <cfRule type="expression" dxfId="40" priority="11" stopIfTrue="1">
      <formula>$A139&lt;&gt;""</formula>
    </cfRule>
  </conditionalFormatting>
  <conditionalFormatting sqref="F139">
    <cfRule type="expression" dxfId="39" priority="10" stopIfTrue="1">
      <formula>$A139&lt;&gt;""</formula>
    </cfRule>
  </conditionalFormatting>
  <conditionalFormatting sqref="B129:C129 E129:I129">
    <cfRule type="expression" dxfId="38" priority="9" stopIfTrue="1">
      <formula>$A129&lt;&gt;""</formula>
    </cfRule>
  </conditionalFormatting>
  <conditionalFormatting sqref="E130">
    <cfRule type="expression" dxfId="37" priority="8" stopIfTrue="1">
      <formula>$A130&lt;&gt;""</formula>
    </cfRule>
  </conditionalFormatting>
  <conditionalFormatting sqref="F130:G130">
    <cfRule type="expression" dxfId="36" priority="7" stopIfTrue="1">
      <formula>$A130&lt;&gt;""</formula>
    </cfRule>
  </conditionalFormatting>
  <conditionalFormatting sqref="F127:G127">
    <cfRule type="expression" dxfId="35" priority="6" stopIfTrue="1">
      <formula>$A127&lt;&gt;""</formula>
    </cfRule>
  </conditionalFormatting>
  <conditionalFormatting sqref="F128:G128">
    <cfRule type="expression" dxfId="34" priority="5" stopIfTrue="1">
      <formula>$A128&lt;&gt;""</formula>
    </cfRule>
  </conditionalFormatting>
  <conditionalFormatting sqref="F198">
    <cfRule type="expression" dxfId="33" priority="4" stopIfTrue="1">
      <formula>$A198&lt;&gt;""</formula>
    </cfRule>
  </conditionalFormatting>
  <conditionalFormatting sqref="G198">
    <cfRule type="expression" dxfId="32" priority="3" stopIfTrue="1">
      <formula>$A198&lt;&gt;""</formula>
    </cfRule>
  </conditionalFormatting>
  <conditionalFormatting sqref="E204:H204">
    <cfRule type="expression" dxfId="31" priority="2" stopIfTrue="1">
      <formula>$A204&lt;&gt;""</formula>
    </cfRule>
  </conditionalFormatting>
  <conditionalFormatting sqref="E205:H205">
    <cfRule type="expression" dxfId="30" priority="1" stopIfTrue="1">
      <formula>$A205&lt;&gt;""</formula>
    </cfRule>
  </conditionalFormatting>
  <dataValidations count="5">
    <dataValidation type="date" allowBlank="1" showInputMessage="1" showErrorMessage="1" sqref="D102 D104:D106 D5024:D65536">
      <formula1>42370</formula1>
      <formula2>42735</formula2>
    </dataValidation>
    <dataValidation type="list" allowBlank="1" sqref="E107:E5023">
      <formula1>$E$96:$E$99</formula1>
    </dataValidation>
    <dataValidation type="list" allowBlank="1" showInputMessage="1" showErrorMessage="1" sqref="A107:A5023">
      <formula1>OFFSET($A$1,0,0,$B$3,1)</formula1>
    </dataValidation>
    <dataValidation allowBlank="1" sqref="F107:F5023"/>
    <dataValidation type="list" allowBlank="1" showInputMessage="1" showErrorMessage="1" errorTitle="Chyba !" error="zadajte (vyberte zo zoznamu) platný analytický kód podľa nápovedy k bunke I104" sqref="I107:I10023">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35"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75" t="s">
        <v>1360</v>
      </c>
      <c r="B1" s="375"/>
      <c r="C1" s="375"/>
      <c r="D1" s="375"/>
      <c r="E1" s="375"/>
      <c r="F1" s="375"/>
      <c r="G1" s="375"/>
      <c r="H1" s="375"/>
      <c r="I1" s="375"/>
    </row>
    <row r="2" spans="1:26" ht="7.5" customHeight="1" x14ac:dyDescent="0.2">
      <c r="C2" s="9"/>
      <c r="D2" s="9"/>
      <c r="E2" s="9"/>
      <c r="F2" s="9"/>
      <c r="G2" s="9"/>
      <c r="H2" s="9"/>
      <c r="I2" s="9"/>
    </row>
    <row r="3" spans="1:26" s="10" customFormat="1" ht="26.1" customHeight="1" x14ac:dyDescent="0.2">
      <c r="B3" s="196" t="s">
        <v>510</v>
      </c>
      <c r="C3" s="376" t="str">
        <f>INDEX(Adr!B2:B141,Doklady!B102)</f>
        <v>Slovenská softballová asociácia</v>
      </c>
      <c r="D3" s="376"/>
      <c r="E3" s="376"/>
      <c r="F3" s="376"/>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77" t="s">
        <v>797</v>
      </c>
      <c r="F9" s="378"/>
      <c r="J9" s="9"/>
      <c r="L9" s="149"/>
      <c r="M9" s="149"/>
      <c r="N9" s="149"/>
      <c r="O9" s="149"/>
      <c r="P9" s="149"/>
      <c r="Q9" s="149"/>
      <c r="R9" s="149"/>
      <c r="S9" s="149"/>
    </row>
    <row r="10" spans="1:26" ht="18" x14ac:dyDescent="0.25">
      <c r="A10" s="94" t="s">
        <v>7</v>
      </c>
      <c r="B10" s="95" t="s">
        <v>971</v>
      </c>
      <c r="C10" s="157">
        <f>SUMIF(FP!J:J,Doklady!$B$1&amp;A10,FP!D:D)</f>
        <v>0</v>
      </c>
      <c r="D10" s="157">
        <f>C10-E10</f>
        <v>0</v>
      </c>
      <c r="E10" s="367">
        <f>SUMIF(K:K,A10,I:I)</f>
        <v>0</v>
      </c>
      <c r="F10" s="368"/>
      <c r="J10" s="9"/>
      <c r="L10" s="151" t="s">
        <v>779</v>
      </c>
      <c r="M10" s="149"/>
      <c r="N10" s="149"/>
      <c r="O10" s="149"/>
      <c r="P10" s="149"/>
      <c r="Q10" s="149"/>
      <c r="R10" s="149"/>
      <c r="S10" s="149"/>
    </row>
    <row r="11" spans="1:26" ht="18" x14ac:dyDescent="0.25">
      <c r="A11" s="94" t="s">
        <v>6</v>
      </c>
      <c r="B11" s="95" t="s">
        <v>200</v>
      </c>
      <c r="C11" s="157">
        <f>SUMIF(FP!J:J,Doklady!$B$1&amp;A11,FP!D:D)</f>
        <v>54512</v>
      </c>
      <c r="D11" s="157">
        <f>+C11-E11</f>
        <v>30416.68</v>
      </c>
      <c r="E11" s="379">
        <f>+I39-I42+I44-I47</f>
        <v>24095.32</v>
      </c>
      <c r="F11" s="380"/>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67">
        <f>SUMIF(K:K,A12,I:I)</f>
        <v>0</v>
      </c>
      <c r="F12" s="368"/>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67">
        <f>SUMIF(K:K,A13,I:I)</f>
        <v>0</v>
      </c>
      <c r="F13" s="368"/>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81">
        <f>SUMIF(K:K,A14,I:I)</f>
        <v>0</v>
      </c>
      <c r="F14" s="382"/>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63" t="s">
        <v>789</v>
      </c>
      <c r="C16" s="364"/>
      <c r="D16" s="364"/>
      <c r="E16" s="364"/>
      <c r="F16" s="364"/>
      <c r="G16" s="364"/>
      <c r="H16" s="365"/>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66" t="s">
        <v>952</v>
      </c>
      <c r="C17" s="366"/>
      <c r="D17" s="366"/>
      <c r="E17" s="366"/>
      <c r="F17" s="366"/>
      <c r="G17" s="366"/>
      <c r="H17" s="366"/>
      <c r="I17" s="98">
        <f>SUMIF(FP!I:I,Doklady!$B$1&amp;A17,FP!D:D)</f>
        <v>54512</v>
      </c>
      <c r="T17" s="115"/>
    </row>
    <row r="18" spans="1:20" ht="12.75" customHeight="1" x14ac:dyDescent="0.2">
      <c r="A18" s="171" t="s">
        <v>205</v>
      </c>
      <c r="B18" s="366" t="s">
        <v>988</v>
      </c>
      <c r="C18" s="366"/>
      <c r="D18" s="366"/>
      <c r="E18" s="366"/>
      <c r="F18" s="366"/>
      <c r="G18" s="366"/>
      <c r="H18" s="366"/>
      <c r="I18" s="98">
        <f>SUMIF(FP!I:I,Doklady!$B$1&amp;A18,FP!D:D)</f>
        <v>0</v>
      </c>
    </row>
    <row r="19" spans="1:20" ht="12.75" customHeight="1" x14ac:dyDescent="0.2">
      <c r="A19" s="146" t="s">
        <v>206</v>
      </c>
      <c r="B19" s="366" t="s">
        <v>954</v>
      </c>
      <c r="C19" s="366"/>
      <c r="D19" s="366"/>
      <c r="E19" s="366"/>
      <c r="F19" s="366"/>
      <c r="G19" s="366"/>
      <c r="H19" s="366"/>
      <c r="I19" s="98">
        <f>SUMIF(FP!I:I,Doklady!$B$1&amp;A19,FP!D:D)</f>
        <v>0</v>
      </c>
    </row>
    <row r="20" spans="1:20" x14ac:dyDescent="0.2">
      <c r="A20" s="171" t="s">
        <v>207</v>
      </c>
      <c r="B20" s="360" t="s">
        <v>953</v>
      </c>
      <c r="C20" s="361"/>
      <c r="D20" s="361"/>
      <c r="E20" s="361"/>
      <c r="F20" s="361"/>
      <c r="G20" s="361"/>
      <c r="H20" s="362"/>
      <c r="I20" s="98">
        <f>SUMIF(FP!I:I,Doklady!$B$1&amp;A20,FP!D:D)</f>
        <v>0</v>
      </c>
      <c r="T20" s="115"/>
    </row>
    <row r="21" spans="1:20" x14ac:dyDescent="0.2">
      <c r="A21" s="146" t="s">
        <v>208</v>
      </c>
      <c r="B21" s="360" t="s">
        <v>955</v>
      </c>
      <c r="C21" s="361"/>
      <c r="D21" s="361"/>
      <c r="E21" s="361"/>
      <c r="F21" s="361"/>
      <c r="G21" s="361"/>
      <c r="H21" s="362"/>
      <c r="I21" s="98">
        <f>SUMIF(FP!I:I,Doklady!$B$1&amp;A21,FP!D:D)</f>
        <v>0</v>
      </c>
      <c r="T21" s="115"/>
    </row>
    <row r="22" spans="1:20" x14ac:dyDescent="0.2">
      <c r="A22" s="171" t="s">
        <v>209</v>
      </c>
      <c r="B22" s="360" t="s">
        <v>1361</v>
      </c>
      <c r="C22" s="361"/>
      <c r="D22" s="361"/>
      <c r="E22" s="361"/>
      <c r="F22" s="361"/>
      <c r="G22" s="361"/>
      <c r="H22" s="362"/>
      <c r="I22" s="98">
        <f>SUMIF(FP!I:I,Doklady!$B$1&amp;A22,FP!D:D)</f>
        <v>0</v>
      </c>
      <c r="T22" s="115"/>
    </row>
    <row r="23" spans="1:20" x14ac:dyDescent="0.2">
      <c r="A23" s="146" t="s">
        <v>210</v>
      </c>
      <c r="B23" s="360" t="s">
        <v>1149</v>
      </c>
      <c r="C23" s="361"/>
      <c r="D23" s="361"/>
      <c r="E23" s="361"/>
      <c r="F23" s="361"/>
      <c r="G23" s="361"/>
      <c r="H23" s="362"/>
      <c r="I23" s="98">
        <f>SUMIF(FP!I:I,Doklady!$B$1&amp;A23,FP!D:D)</f>
        <v>0</v>
      </c>
      <c r="T23" s="115"/>
    </row>
    <row r="24" spans="1:20" x14ac:dyDescent="0.2">
      <c r="A24" s="171" t="s">
        <v>211</v>
      </c>
      <c r="B24" s="360" t="s">
        <v>1150</v>
      </c>
      <c r="C24" s="361"/>
      <c r="D24" s="361"/>
      <c r="E24" s="361"/>
      <c r="F24" s="361"/>
      <c r="G24" s="361"/>
      <c r="H24" s="362"/>
      <c r="I24" s="98">
        <f>SUMIF(FP!I:I,Doklady!$B$1&amp;A24,FP!D:D)</f>
        <v>0</v>
      </c>
      <c r="T24" s="115"/>
    </row>
    <row r="25" spans="1:20" x14ac:dyDescent="0.2">
      <c r="A25" s="146" t="s">
        <v>212</v>
      </c>
      <c r="B25" s="360" t="s">
        <v>1362</v>
      </c>
      <c r="C25" s="361"/>
      <c r="D25" s="361"/>
      <c r="E25" s="361"/>
      <c r="F25" s="361"/>
      <c r="G25" s="361"/>
      <c r="H25" s="362"/>
      <c r="I25" s="98">
        <f>SUMIF(FP!I:I,Doklady!$B$1&amp;A25,FP!D:D)</f>
        <v>0</v>
      </c>
      <c r="T25" s="115"/>
    </row>
    <row r="26" spans="1:20" x14ac:dyDescent="0.2">
      <c r="A26" s="171" t="s">
        <v>213</v>
      </c>
      <c r="B26" s="360" t="s">
        <v>1152</v>
      </c>
      <c r="C26" s="361"/>
      <c r="D26" s="361"/>
      <c r="E26" s="361"/>
      <c r="F26" s="361"/>
      <c r="G26" s="361"/>
      <c r="H26" s="362"/>
      <c r="I26" s="98">
        <f>SUMIF(FP!I:I,Doklady!$B$1&amp;A26,FP!D:D)</f>
        <v>0</v>
      </c>
      <c r="T26" s="115"/>
    </row>
    <row r="27" spans="1:20" x14ac:dyDescent="0.2">
      <c r="A27" s="146" t="s">
        <v>214</v>
      </c>
      <c r="B27" s="360" t="s">
        <v>1153</v>
      </c>
      <c r="C27" s="361"/>
      <c r="D27" s="361"/>
      <c r="E27" s="361"/>
      <c r="F27" s="361"/>
      <c r="G27" s="361"/>
      <c r="H27" s="362"/>
      <c r="I27" s="98">
        <f>SUMIF(FP!I:I,Doklady!$B$1&amp;A27,FP!D:D)</f>
        <v>0</v>
      </c>
      <c r="T27" s="115"/>
    </row>
    <row r="28" spans="1:20" x14ac:dyDescent="0.2">
      <c r="A28" s="171" t="s">
        <v>215</v>
      </c>
      <c r="B28" s="360" t="s">
        <v>1154</v>
      </c>
      <c r="C28" s="361"/>
      <c r="D28" s="361"/>
      <c r="E28" s="361"/>
      <c r="F28" s="361"/>
      <c r="G28" s="361"/>
      <c r="H28" s="362"/>
      <c r="I28" s="98">
        <f>SUMIF(FP!I:I,Doklady!$B$1&amp;A28,FP!D:D)</f>
        <v>0</v>
      </c>
      <c r="T28" s="115"/>
    </row>
    <row r="29" spans="1:20" x14ac:dyDescent="0.2">
      <c r="A29" s="146" t="s">
        <v>216</v>
      </c>
      <c r="B29" s="372" t="s">
        <v>1421</v>
      </c>
      <c r="C29" s="373"/>
      <c r="D29" s="373"/>
      <c r="E29" s="373"/>
      <c r="F29" s="373"/>
      <c r="G29" s="373"/>
      <c r="H29" s="374"/>
      <c r="I29" s="98">
        <f>SUMIF(FP!I:I,Doklady!$B$1&amp;A29,FP!D:D)</f>
        <v>0</v>
      </c>
      <c r="T29" s="115"/>
    </row>
    <row r="30" spans="1:20" x14ac:dyDescent="0.2">
      <c r="A30" s="171" t="s">
        <v>217</v>
      </c>
      <c r="B30" s="355" t="s">
        <v>1020</v>
      </c>
      <c r="C30" s="356"/>
      <c r="D30" s="356"/>
      <c r="E30" s="356"/>
      <c r="F30" s="356"/>
      <c r="G30" s="356"/>
      <c r="H30" s="357"/>
      <c r="I30" s="98">
        <f>SUMIF(FP!I:I,Doklady!$B$1&amp;A30,FP!D:D)</f>
        <v>0</v>
      </c>
      <c r="T30" s="115"/>
    </row>
    <row r="31" spans="1:20" ht="11.25" customHeight="1" x14ac:dyDescent="0.2">
      <c r="A31" s="146" t="s">
        <v>218</v>
      </c>
      <c r="B31" s="355" t="s">
        <v>1422</v>
      </c>
      <c r="C31" s="356"/>
      <c r="D31" s="356"/>
      <c r="E31" s="356"/>
      <c r="F31" s="356"/>
      <c r="G31" s="356"/>
      <c r="H31" s="357"/>
      <c r="I31" s="98">
        <f>SUMIF(FP!I:I,Doklady!$B$1&amp;A31,FP!D:D)</f>
        <v>0</v>
      </c>
      <c r="T31" s="115"/>
    </row>
    <row r="32" spans="1:20" x14ac:dyDescent="0.2">
      <c r="A32" s="171" t="s">
        <v>219</v>
      </c>
      <c r="B32" s="355" t="s">
        <v>1157</v>
      </c>
      <c r="C32" s="356"/>
      <c r="D32" s="356"/>
      <c r="E32" s="356"/>
      <c r="F32" s="356"/>
      <c r="G32" s="356"/>
      <c r="H32" s="357"/>
      <c r="I32" s="98">
        <f>SUMIF(FP!I:I,Doklady!$B$1&amp;A32,FP!D:D)</f>
        <v>0</v>
      </c>
      <c r="T32" s="115"/>
    </row>
    <row r="33" spans="1:21" ht="11.25" hidden="1" customHeight="1" x14ac:dyDescent="0.2">
      <c r="A33" s="146" t="s">
        <v>220</v>
      </c>
      <c r="B33" s="355"/>
      <c r="C33" s="356"/>
      <c r="D33" s="356"/>
      <c r="E33" s="356"/>
      <c r="F33" s="356"/>
      <c r="G33" s="356"/>
      <c r="H33" s="357"/>
      <c r="I33" s="98">
        <f>SUMIF(FP!I:I,Doklady!$B$1&amp;A33,FP!D:D)</f>
        <v>0</v>
      </c>
      <c r="T33" s="115"/>
    </row>
    <row r="34" spans="1:21" hidden="1" x14ac:dyDescent="0.2">
      <c r="A34" s="171" t="s">
        <v>221</v>
      </c>
      <c r="B34" s="358"/>
      <c r="C34" s="358"/>
      <c r="D34" s="358"/>
      <c r="E34" s="358"/>
      <c r="F34" s="358"/>
      <c r="G34" s="358"/>
      <c r="H34" s="358"/>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DSUM(Doklady!A103:I10023,"GGG",Spolu!L40:M42)</f>
        <v>0</v>
      </c>
      <c r="D40" s="104">
        <f>DSUM(Doklady!A103:I10023,"GGG",Spolu!N40:O42)</f>
        <v>0</v>
      </c>
      <c r="E40" s="104">
        <f>DSUM(Doklady!A103:I10023,"GGG",Spolu!P40:Q42)</f>
        <v>25202.879999999997</v>
      </c>
      <c r="F40" s="104">
        <f>DSUM(Doklady!A103:I10023,"GGG",Spolu!R40:S42)</f>
        <v>4514.3000000000011</v>
      </c>
      <c r="G40" s="104">
        <f>DSUM(Doklady!A103:I10023,"GGG",Spolu!T40:U42)-H40</f>
        <v>699.5</v>
      </c>
      <c r="H40" s="104">
        <f>+IFERROR(VLOOKUP(K40&amp;" - kapitálové transfery",B$53:D$90,3,0),0)</f>
        <v>0</v>
      </c>
      <c r="I40" s="98">
        <f>+C40+D40+E40+F40+G40+H40</f>
        <v>30416.68</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24095.32</v>
      </c>
      <c r="J41" s="278">
        <f>+K46</f>
        <v>0</v>
      </c>
      <c r="K41" s="280">
        <f>+I41-H41</f>
        <v>24095.32</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25202.879999999997</v>
      </c>
      <c r="F42" s="274">
        <f>+MIN(F39:F40)</f>
        <v>4514.3000000000011</v>
      </c>
      <c r="G42" s="274">
        <f>+MIN(G39+MAX(F39-F40,0)-MAX(E40-E39,0)-MAX(D40-D39,0)-MAX(C40-C39,0),G40)</f>
        <v>699.5</v>
      </c>
      <c r="H42" s="274">
        <f>+MIN(H39:H40)</f>
        <v>0</v>
      </c>
      <c r="I42" s="98">
        <f>+C42+D42+E42+MIN(F39:F40)+G42+H42</f>
        <v>30416.68</v>
      </c>
      <c r="J42" s="278">
        <f>+K47</f>
        <v>0</v>
      </c>
      <c r="K42" s="280">
        <f>+I42-H42</f>
        <v>30416.68</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DSUM(Doklady!A103:I10023,"GGG",Spolu!L45:M47)</f>
        <v>0</v>
      </c>
      <c r="D45" s="104">
        <f>DSUM(Doklady!A103:I10023,"GGG",Spolu!N45:O47)</f>
        <v>0</v>
      </c>
      <c r="E45" s="104">
        <f>DSUM(Doklady!A103:I10023,"GGG",Spolu!P45:Q47)</f>
        <v>0</v>
      </c>
      <c r="F45" s="104">
        <f>DSUM(Doklady!A103:I10023,"GGG",Spolu!R45:S47)</f>
        <v>0</v>
      </c>
      <c r="G45" s="104">
        <f>DSUM(Doklady!A103:I10023,"GGG",Spolu!T45:U47)-H45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70"/>
      <c r="B50" s="371"/>
      <c r="C50" s="371"/>
      <c r="D50" s="371"/>
      <c r="E50" s="371"/>
      <c r="F50" s="371"/>
      <c r="G50" s="371"/>
      <c r="H50" s="371"/>
      <c r="I50" s="371"/>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30416.679999999989</v>
      </c>
      <c r="E53" s="98">
        <f>IF(A53&lt;&gt;"",MIN(D53,C53)*Doklady!C1/(1-Doklady!C1),"")</f>
        <v>0</v>
      </c>
      <c r="F53" s="96">
        <f>IF(A53&lt;&gt;"",Doklady!I1,"")</f>
        <v>0</v>
      </c>
      <c r="G53" s="98">
        <f t="shared" ref="G53:G84" si="0">+IFERROR(HLOOKUP(IF(RIGHT(B53,15)="bežné transfery",LEFT(B53,LEN(B53)-18),0),$J$40:$K$42,3,0),MIN(C53,D53))</f>
        <v>30416.68</v>
      </c>
      <c r="H53" s="96"/>
      <c r="I53" s="98">
        <f>IF(A53&lt;&gt;"",MAX(IF(G53&lt;C53,C53-G53,0)+IF(F53&lt;E53,E53-F53,0),0),0)</f>
        <v>24095.32</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30416.679999999989</v>
      </c>
      <c r="E118" s="290">
        <f t="shared" si="5"/>
        <v>0</v>
      </c>
      <c r="F118" s="290">
        <f t="shared" si="5"/>
        <v>0</v>
      </c>
      <c r="G118" s="290">
        <f t="shared" si="5"/>
        <v>30416.68</v>
      </c>
      <c r="H118" s="290">
        <f t="shared" si="5"/>
        <v>0</v>
      </c>
      <c r="I118" s="290">
        <f t="shared" si="5"/>
        <v>24095.32</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59"/>
      <c r="E128" s="359"/>
      <c r="F128" s="359"/>
      <c r="G128" s="359"/>
      <c r="H128" s="359"/>
      <c r="I128" s="359"/>
      <c r="J128" s="113"/>
    </row>
    <row r="129" spans="1:10" ht="68.25" customHeight="1" x14ac:dyDescent="0.2">
      <c r="A129" s="10"/>
      <c r="B129" s="269" t="s">
        <v>1116</v>
      </c>
      <c r="C129" s="270"/>
      <c r="D129" s="369" t="s">
        <v>1117</v>
      </c>
      <c r="E129" s="369"/>
      <c r="F129" s="369"/>
      <c r="G129" s="369"/>
      <c r="H129" s="369"/>
      <c r="I129" s="369"/>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2021-10-11T08:11:56Z</cp:lastPrinted>
  <dcterms:created xsi:type="dcterms:W3CDTF">2017-02-20T06:20:12Z</dcterms:created>
  <dcterms:modified xsi:type="dcterms:W3CDTF">2021-10-11T20:59:37Z</dcterms:modified>
</cp:coreProperties>
</file>