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A1" i="10"/>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G18" i="9"/>
  <c r="G28"/>
  <c r="A1" i="11"/>
  <c r="B3" i="4" l="1"/>
  <c r="I44" s="1"/>
  <c r="G24" i="9"/>
  <c r="C12"/>
  <c r="C13"/>
  <c r="G29"/>
  <c r="C11"/>
  <c r="E3" i="4"/>
  <c r="I54" i="9" s="1"/>
  <c r="C51" i="4"/>
  <c r="E70"/>
  <c r="G72"/>
  <c r="E6"/>
  <c r="I57" i="9" s="1"/>
  <c r="E38" i="4"/>
  <c r="I89" i="9" s="1"/>
  <c r="H19" i="4"/>
  <c r="E2"/>
  <c r="I53" i="9" s="1"/>
  <c r="I62" i="4"/>
  <c r="C72"/>
  <c r="I13"/>
  <c r="D75"/>
  <c r="C44"/>
  <c r="I36"/>
  <c r="H11"/>
  <c r="D70"/>
  <c r="C24"/>
  <c r="E95"/>
  <c r="H3"/>
  <c r="H9"/>
  <c r="G69"/>
  <c r="C19"/>
  <c r="C88"/>
  <c r="E34"/>
  <c r="I85" i="9" s="1"/>
  <c r="D69" i="4"/>
  <c r="A74"/>
  <c r="A89"/>
  <c r="J89" s="1"/>
  <c r="A18"/>
  <c r="H78"/>
  <c r="E76"/>
  <c r="G34"/>
  <c r="B85" i="9" s="1"/>
  <c r="H37" i="4"/>
  <c r="A37"/>
  <c r="J37" s="1"/>
  <c r="H38"/>
  <c r="E21"/>
  <c r="I72" i="9" s="1"/>
  <c r="D42" i="4"/>
  <c r="A93" i="9" s="1"/>
  <c r="C16" i="4"/>
  <c r="D71"/>
  <c r="D9"/>
  <c r="A60" i="9" s="1"/>
  <c r="I42" i="4"/>
  <c r="I37"/>
  <c r="H92"/>
  <c r="H40"/>
  <c r="E31"/>
  <c r="I82" i="9" s="1"/>
  <c r="E23" i="4"/>
  <c r="I74" i="9" s="1"/>
  <c r="E61" i="4"/>
  <c r="I112" i="9" s="1"/>
  <c r="D88" i="4"/>
  <c r="C2"/>
  <c r="G55"/>
  <c r="B106" i="9" s="1"/>
  <c r="A20" i="4"/>
  <c r="I93"/>
  <c r="H88"/>
  <c r="C75"/>
  <c r="A38"/>
  <c r="G64"/>
  <c r="B115" i="9" s="1"/>
  <c r="E8" i="4"/>
  <c r="I59" i="9" s="1"/>
  <c r="D26" i="4"/>
  <c r="A77" i="9" s="1"/>
  <c r="A47" i="4"/>
  <c r="J47" s="1"/>
  <c r="I5"/>
  <c r="C71"/>
  <c r="I47"/>
  <c r="I43"/>
  <c r="E15"/>
  <c r="I66" i="9" s="1"/>
  <c r="C80" i="4"/>
  <c r="G22"/>
  <c r="B73" i="9" s="1"/>
  <c r="E56" i="4"/>
  <c r="I107" i="9" s="1"/>
  <c r="H7" i="4"/>
  <c r="G9"/>
  <c r="B60" i="9" s="1"/>
  <c r="A34" i="4"/>
  <c r="A76"/>
  <c r="A52"/>
  <c r="A56"/>
  <c r="H90"/>
  <c r="E89"/>
  <c r="G67"/>
  <c r="I39"/>
  <c r="D56"/>
  <c r="A107" i="9" s="1"/>
  <c r="D44" i="4"/>
  <c r="A95" i="9" s="1"/>
  <c r="E48" i="4"/>
  <c r="I99" i="9" s="1"/>
  <c r="I66" i="4"/>
  <c r="E90"/>
  <c r="E44"/>
  <c r="I95" i="9" s="1"/>
  <c r="G24" i="4"/>
  <c r="B75" i="9" s="1"/>
  <c r="A9" i="4"/>
  <c r="J9" s="1"/>
  <c r="G15"/>
  <c r="B66" i="9" s="1"/>
  <c r="I76" i="4"/>
  <c r="E91"/>
  <c r="E22"/>
  <c r="I73" i="9" s="1"/>
  <c r="G36" i="4"/>
  <c r="B87" i="9" s="1"/>
  <c r="E32" i="4"/>
  <c r="I83" i="9" s="1"/>
  <c r="I28" i="4"/>
  <c r="I91"/>
  <c r="I3"/>
  <c r="H6"/>
  <c r="H27"/>
  <c r="I80"/>
  <c r="H82"/>
  <c r="C74"/>
  <c r="A70"/>
  <c r="H77"/>
  <c r="C47"/>
  <c r="D89"/>
  <c r="I9"/>
  <c r="G42"/>
  <c r="B93" i="9" s="1"/>
  <c r="C67" i="4"/>
  <c r="A93"/>
  <c r="J93" s="1"/>
  <c r="E12"/>
  <c r="I63" i="9" s="1"/>
  <c r="I69" i="4"/>
  <c r="H57"/>
  <c r="A61"/>
  <c r="J61" s="1"/>
  <c r="G79"/>
  <c r="I64"/>
  <c r="H65"/>
  <c r="A45"/>
  <c r="J45" s="1"/>
  <c r="D25"/>
  <c r="A76" i="9" s="1"/>
  <c r="H17" i="4"/>
  <c r="E27"/>
  <c r="I78" i="9" s="1"/>
  <c r="D57" i="4"/>
  <c r="A108" i="9" s="1"/>
  <c r="D39" i="4"/>
  <c r="A90" i="9" s="1"/>
  <c r="H21" i="4"/>
  <c r="A64"/>
  <c r="G91"/>
  <c r="C55"/>
  <c r="C46"/>
  <c r="I35"/>
  <c r="G66"/>
  <c r="B117" i="9" s="1"/>
  <c r="I32" i="4"/>
  <c r="A85"/>
  <c r="J85" s="1"/>
  <c r="I72"/>
  <c r="C35"/>
  <c r="H32"/>
  <c r="H41"/>
  <c r="A39"/>
  <c r="J39" s="1"/>
  <c r="G19"/>
  <c r="B70" i="9" s="1"/>
  <c r="G17" i="4"/>
  <c r="B68" i="9" s="1"/>
  <c r="G10" i="4"/>
  <c r="B61" i="9" s="1"/>
  <c r="I59" i="4"/>
  <c r="I24"/>
  <c r="D31"/>
  <c r="A82" i="9" s="1"/>
  <c r="C34" i="4"/>
  <c r="E50"/>
  <c r="I101" i="9" s="1"/>
  <c r="G61" i="4"/>
  <c r="B112" i="9" s="1"/>
  <c r="C56" i="4"/>
  <c r="C13"/>
  <c r="D41"/>
  <c r="A92" i="9" s="1"/>
  <c r="I41" i="4"/>
  <c r="D90"/>
  <c r="A55"/>
  <c r="J55" s="1"/>
  <c r="A54"/>
  <c r="C63"/>
  <c r="A3"/>
  <c r="J3" s="1"/>
  <c r="E54"/>
  <c r="I105" i="9" s="1"/>
  <c r="C86" i="4"/>
  <c r="I18"/>
  <c r="I45"/>
  <c r="C54"/>
  <c r="A40"/>
  <c r="C37"/>
  <c r="A62"/>
  <c r="H39"/>
  <c r="E80"/>
  <c r="E16"/>
  <c r="I67" i="9" s="1"/>
  <c r="E69" i="4"/>
  <c r="G84"/>
  <c r="I30"/>
  <c r="I83"/>
  <c r="E94"/>
  <c r="G90"/>
  <c r="D67"/>
  <c r="D18"/>
  <c r="A69" i="9" s="1"/>
  <c r="E39" i="4"/>
  <c r="I90" i="9" s="1"/>
  <c r="E68" i="4"/>
  <c r="I50"/>
  <c r="G57"/>
  <c r="B108" i="9" s="1"/>
  <c r="D23" i="4"/>
  <c r="A74" i="9" s="1"/>
  <c r="E20" i="4"/>
  <c r="I71" i="9" s="1"/>
  <c r="G3" i="4"/>
  <c r="B54" i="9" s="1"/>
  <c r="H24" i="4"/>
  <c r="A94"/>
  <c r="D47"/>
  <c r="A98" i="9" s="1"/>
  <c r="H15" i="4"/>
  <c r="D58"/>
  <c r="A109" i="9" s="1"/>
  <c r="I21" i="4"/>
  <c r="G81"/>
  <c r="C32"/>
  <c r="G37"/>
  <c r="B88" i="9" s="1"/>
  <c r="A30" i="4"/>
  <c r="I31"/>
  <c r="I19"/>
  <c r="D76"/>
  <c r="A26"/>
  <c r="G18"/>
  <c r="B69" i="9" s="1"/>
  <c r="A78" i="4"/>
  <c r="E84"/>
  <c r="A10"/>
  <c r="H34"/>
  <c r="H4"/>
  <c r="H66"/>
  <c r="G28"/>
  <c r="B79" i="9" s="1"/>
  <c r="G77" i="4"/>
  <c r="E74"/>
  <c r="I51"/>
  <c r="A50"/>
  <c r="I61"/>
  <c r="H33"/>
  <c r="C78"/>
  <c r="G7"/>
  <c r="B58" i="9" s="1"/>
  <c r="H26" i="4"/>
  <c r="I52"/>
  <c r="A71"/>
  <c r="J71" s="1"/>
  <c r="C65"/>
  <c r="A63"/>
  <c r="J63" s="1"/>
  <c r="G16"/>
  <c r="B67" i="9" s="1"/>
  <c r="H44" i="4"/>
  <c r="E19"/>
  <c r="I70" i="9" s="1"/>
  <c r="C50" i="4"/>
  <c r="D28"/>
  <c r="A79" i="9" s="1"/>
  <c r="D49" i="4"/>
  <c r="A100" i="9" s="1"/>
  <c r="G49" i="4"/>
  <c r="B100" i="9" s="1"/>
  <c r="H22" i="4"/>
  <c r="G82"/>
  <c r="D43"/>
  <c r="A94" i="9" s="1"/>
  <c r="A12" i="4"/>
  <c r="G78"/>
  <c r="I85"/>
  <c r="H72"/>
  <c r="G2"/>
  <c r="B53" i="9" s="1"/>
  <c r="E78" i="4"/>
  <c r="D79"/>
  <c r="D64"/>
  <c r="A115" i="9" s="1"/>
  <c r="E58" i="4"/>
  <c r="I109" i="9" s="1"/>
  <c r="C38" i="4"/>
  <c r="E36"/>
  <c r="I87" i="9" s="1"/>
  <c r="H93" i="4"/>
  <c r="G50"/>
  <c r="B101" i="9" s="1"/>
  <c r="A81" i="4"/>
  <c r="J81" s="1"/>
  <c r="G83"/>
  <c r="C89"/>
  <c r="D11"/>
  <c r="A62" i="9" s="1"/>
  <c r="G56" i="4"/>
  <c r="B107" i="9" s="1"/>
  <c r="G20" i="4"/>
  <c r="B71" i="9" s="1"/>
  <c r="H55" i="4"/>
  <c r="D78"/>
  <c r="G76"/>
  <c r="D2"/>
  <c r="A53" i="9" s="1"/>
  <c r="D73" i="4"/>
  <c r="D74"/>
  <c r="A72"/>
  <c r="I92"/>
  <c r="E93"/>
  <c r="H75"/>
  <c r="C60"/>
  <c r="H61"/>
  <c r="D84"/>
  <c r="G93"/>
  <c r="I16"/>
  <c r="E72"/>
  <c r="G46"/>
  <c r="B97" i="9" s="1"/>
  <c r="D87" i="4"/>
  <c r="I4"/>
  <c r="C90"/>
  <c r="A86"/>
  <c r="C23"/>
  <c r="E4"/>
  <c r="I55" i="9" s="1"/>
  <c r="G29" i="4"/>
  <c r="B80" i="9" s="1"/>
  <c r="D61" i="4"/>
  <c r="A112" i="9" s="1"/>
  <c r="C53" i="4"/>
  <c r="I82"/>
  <c r="A80"/>
  <c r="H20"/>
  <c r="E85"/>
  <c r="G41"/>
  <c r="B92" i="9" s="1"/>
  <c r="A33" i="4"/>
  <c r="J33" s="1"/>
  <c r="D48"/>
  <c r="A99" i="9" s="1"/>
  <c r="E9" i="4"/>
  <c r="I60" i="9" s="1"/>
  <c r="G32" i="4"/>
  <c r="B83" i="9" s="1"/>
  <c r="D19" i="4"/>
  <c r="A70" i="9" s="1"/>
  <c r="H91" i="4"/>
  <c r="A6"/>
  <c r="C94"/>
  <c r="C27"/>
  <c r="A7"/>
  <c r="J7" s="1"/>
  <c r="H8"/>
  <c r="H2"/>
  <c r="I11"/>
  <c r="C70"/>
  <c r="D92"/>
  <c r="D8"/>
  <c r="A59" i="9" s="1"/>
  <c r="C14" i="4"/>
  <c r="G43"/>
  <c r="B94" i="9" s="1"/>
  <c r="C45" i="4"/>
  <c r="A60"/>
  <c r="G60"/>
  <c r="B111" i="9" s="1"/>
  <c r="I79" i="4"/>
  <c r="G23"/>
  <c r="B74" i="9" s="1"/>
  <c r="D63" i="4"/>
  <c r="A114" i="9" s="1"/>
  <c r="C17" i="4"/>
  <c r="G54"/>
  <c r="B105" i="9" s="1"/>
  <c r="G94" i="4"/>
  <c r="E55"/>
  <c r="I106" i="9" s="1"/>
  <c r="A44" i="4"/>
  <c r="D65"/>
  <c r="A116" i="9" s="1"/>
  <c r="D91" i="4"/>
  <c r="E7"/>
  <c r="I58" i="9" s="1"/>
  <c r="E37" i="4"/>
  <c r="I88" i="9" s="1"/>
  <c r="I20" i="4"/>
  <c r="E53"/>
  <c r="I104" i="9" s="1"/>
  <c r="G87" i="4"/>
  <c r="G68"/>
  <c r="D7"/>
  <c r="A58" i="9" s="1"/>
  <c r="C69" i="4"/>
  <c r="D94"/>
  <c r="D33"/>
  <c r="A84" i="9" s="1"/>
  <c r="H43" i="4"/>
  <c r="G27"/>
  <c r="B78" i="9" s="1"/>
  <c r="A22" i="4"/>
  <c r="E42"/>
  <c r="I93" i="9" s="1"/>
  <c r="C91" i="4"/>
  <c r="E14"/>
  <c r="I65" i="9" s="1"/>
  <c r="E49" i="4"/>
  <c r="I100" i="9" s="1"/>
  <c r="C31" i="4"/>
  <c r="I90"/>
  <c r="I33"/>
  <c r="G27" i="9"/>
  <c r="G17"/>
  <c r="G23"/>
  <c r="C14"/>
  <c r="G32"/>
  <c r="G25"/>
  <c r="G19"/>
  <c r="G20"/>
  <c r="B2" i="4"/>
  <c r="G1" s="1"/>
  <c r="B52" i="9" s="1"/>
  <c r="G22"/>
  <c r="G21"/>
  <c r="G31"/>
  <c r="G26"/>
  <c r="G30"/>
  <c r="J37"/>
  <c r="D45" i="4" l="1"/>
  <c r="A96" i="9" s="1"/>
  <c r="E96" s="1"/>
  <c r="H79" i="4"/>
  <c r="C62"/>
  <c r="C5"/>
  <c r="D22"/>
  <c r="A73" i="9" s="1"/>
  <c r="A15" i="4"/>
  <c r="J15" s="1"/>
  <c r="D53"/>
  <c r="A104" i="9" s="1"/>
  <c r="G45" i="4"/>
  <c r="B96" i="9" s="1"/>
  <c r="G44" i="4"/>
  <c r="B95" i="9" s="1"/>
  <c r="A28" i="4"/>
  <c r="E26"/>
  <c r="I77" i="9" s="1"/>
  <c r="A57" i="4"/>
  <c r="J57" s="1"/>
  <c r="D32"/>
  <c r="A83" i="9" s="1"/>
  <c r="A29" i="4"/>
  <c r="J29" s="1"/>
  <c r="C8"/>
  <c r="D68"/>
  <c r="E75"/>
  <c r="H18"/>
  <c r="C3"/>
  <c r="D35"/>
  <c r="A86" i="9" s="1"/>
  <c r="D86" i="4"/>
  <c r="G40"/>
  <c r="B91" i="9" s="1"/>
  <c r="E41" i="4"/>
  <c r="I92" i="9" s="1"/>
  <c r="H10" i="4"/>
  <c r="C57"/>
  <c r="D27"/>
  <c r="A78" i="9" s="1"/>
  <c r="A25" i="4"/>
  <c r="J25" s="1"/>
  <c r="D46"/>
  <c r="A97" i="9" s="1"/>
  <c r="H45" i="4"/>
  <c r="E71"/>
  <c r="D36"/>
  <c r="A87" i="9" s="1"/>
  <c r="C39" i="4"/>
  <c r="I77"/>
  <c r="I81"/>
  <c r="E64"/>
  <c r="I115" i="9" s="1"/>
  <c r="E77" i="4"/>
  <c r="D52"/>
  <c r="A103" i="9" s="1"/>
  <c r="D62" i="4"/>
  <c r="A113" i="9" s="1"/>
  <c r="H23" i="4"/>
  <c r="D77"/>
  <c r="E57"/>
  <c r="I108" i="9" s="1"/>
  <c r="H12" i="4"/>
  <c r="A77"/>
  <c r="J77" s="1"/>
  <c r="D4"/>
  <c r="A55" i="9" s="1"/>
  <c r="D13" i="4"/>
  <c r="A64" i="9" s="1"/>
  <c r="C42" i="4"/>
  <c r="I27"/>
  <c r="D10"/>
  <c r="A61" i="9" s="1"/>
  <c r="A32" i="4"/>
  <c r="G51"/>
  <c r="B102" i="9" s="1"/>
  <c r="H64" i="4"/>
  <c r="G30"/>
  <c r="B81" i="9" s="1"/>
  <c r="C10" i="4"/>
  <c r="D80"/>
  <c r="E43"/>
  <c r="I94" i="9" s="1"/>
  <c r="G31" i="4"/>
  <c r="B82" i="9" s="1"/>
  <c r="H49" i="4"/>
  <c r="D24"/>
  <c r="A75" i="9" s="1"/>
  <c r="C66" i="4"/>
  <c r="D29"/>
  <c r="A80" i="9" s="1"/>
  <c r="A48" i="4"/>
  <c r="I56"/>
  <c r="I60"/>
  <c r="D6"/>
  <c r="A57" i="9" s="1"/>
  <c r="I53" i="4"/>
  <c r="I48"/>
  <c r="C11"/>
  <c r="H67"/>
  <c r="H70"/>
  <c r="E63"/>
  <c r="I114" i="9" s="1"/>
  <c r="I10" i="4"/>
  <c r="G62"/>
  <c r="B113" i="9" s="1"/>
  <c r="I63" i="4"/>
  <c r="G35"/>
  <c r="B86" i="9" s="1"/>
  <c r="A35" i="4"/>
  <c r="J35" s="1"/>
  <c r="A67"/>
  <c r="J67" s="1"/>
  <c r="H63"/>
  <c r="A13"/>
  <c r="J13" s="1"/>
  <c r="A75"/>
  <c r="J75" s="1"/>
  <c r="D5"/>
  <c r="A56" i="9" s="1"/>
  <c r="G58" i="4"/>
  <c r="B109" i="9" s="1"/>
  <c r="G70" i="4"/>
  <c r="H69"/>
  <c r="E29"/>
  <c r="I80" i="9" s="1"/>
  <c r="G13" i="4"/>
  <c r="B64" i="9" s="1"/>
  <c r="A14" i="4"/>
  <c r="H42"/>
  <c r="C15"/>
  <c r="I6"/>
  <c r="A4"/>
  <c r="G74"/>
  <c r="E13"/>
  <c r="I64" i="9" s="1"/>
  <c r="A49" i="4"/>
  <c r="J49" s="1"/>
  <c r="C18"/>
  <c r="A65"/>
  <c r="J65" s="1"/>
  <c r="C48"/>
  <c r="G5"/>
  <c r="B56" i="9" s="1"/>
  <c r="G12" i="4"/>
  <c r="B63" i="9" s="1"/>
  <c r="G4" i="4"/>
  <c r="B55" i="9" s="1"/>
  <c r="C6" i="4"/>
  <c r="I67"/>
  <c r="C40"/>
  <c r="C49"/>
  <c r="A90"/>
  <c r="A69"/>
  <c r="J69" s="1"/>
  <c r="A51"/>
  <c r="J51" s="1"/>
  <c r="D40"/>
  <c r="A91" i="9" s="1"/>
  <c r="D34" i="4"/>
  <c r="A85" i="9" s="1"/>
  <c r="A66" i="4"/>
  <c r="H35"/>
  <c r="G25"/>
  <c r="B76" i="9" s="1"/>
  <c r="E11" i="4"/>
  <c r="I62" i="9" s="1"/>
  <c r="A53" i="4"/>
  <c r="J53" s="1"/>
  <c r="A82"/>
  <c r="E35"/>
  <c r="I86" i="9" s="1"/>
  <c r="C58" i="4"/>
  <c r="A84"/>
  <c r="E28"/>
  <c r="I79" i="9" s="1"/>
  <c r="A24" i="4"/>
  <c r="I29"/>
  <c r="D15"/>
  <c r="A66" i="9" s="1"/>
  <c r="H52" i="4"/>
  <c r="D72"/>
  <c r="A16"/>
  <c r="C79"/>
  <c r="E18"/>
  <c r="I69" i="9" s="1"/>
  <c r="G88" i="4"/>
  <c r="G14"/>
  <c r="B65" i="9" s="1"/>
  <c r="I14" i="4"/>
  <c r="D59"/>
  <c r="A110" i="9" s="1"/>
  <c r="E52" i="4"/>
  <c r="I103" i="9" s="1"/>
  <c r="G92" i="4"/>
  <c r="H56"/>
  <c r="I26"/>
  <c r="C87"/>
  <c r="C52"/>
  <c r="H85"/>
  <c r="I12"/>
  <c r="I15"/>
  <c r="E83"/>
  <c r="G21"/>
  <c r="B72" i="9" s="1"/>
  <c r="E87" i="4"/>
  <c r="E79"/>
  <c r="G48"/>
  <c r="B99" i="9" s="1"/>
  <c r="G53" i="4"/>
  <c r="B104" i="9" s="1"/>
  <c r="D38" i="4"/>
  <c r="A89" i="9" s="1"/>
  <c r="H50" i="4"/>
  <c r="E67"/>
  <c r="H47"/>
  <c r="A41"/>
  <c r="J41" s="1"/>
  <c r="D50"/>
  <c r="A101" i="9" s="1"/>
  <c r="H59" i="4"/>
  <c r="E25"/>
  <c r="I76" i="9" s="1"/>
  <c r="C85" i="4"/>
  <c r="G89"/>
  <c r="E45"/>
  <c r="I96" i="9" s="1"/>
  <c r="C43" i="4"/>
  <c r="D60"/>
  <c r="A111" i="9" s="1"/>
  <c r="J111" s="1"/>
  <c r="D20" i="4"/>
  <c r="A71" i="9" s="1"/>
  <c r="G71" s="1"/>
  <c r="E30" i="4"/>
  <c r="I81" i="9" s="1"/>
  <c r="G52" i="4"/>
  <c r="B103" i="9" s="1"/>
  <c r="E86" i="4"/>
  <c r="E81"/>
  <c r="I58"/>
  <c r="H5"/>
  <c r="G80"/>
  <c r="H74"/>
  <c r="G33"/>
  <c r="B84" i="9" s="1"/>
  <c r="G47" i="4"/>
  <c r="B98" i="9" s="1"/>
  <c r="H84" i="4"/>
  <c r="H86"/>
  <c r="I2"/>
  <c r="I65"/>
  <c r="I86"/>
  <c r="E47"/>
  <c r="I98" i="9" s="1"/>
  <c r="H60" i="4"/>
  <c r="D16"/>
  <c r="A67" i="9" s="1"/>
  <c r="G11" i="4"/>
  <c r="B62" i="9" s="1"/>
  <c r="A87" i="4"/>
  <c r="J87" s="1"/>
  <c r="C93"/>
  <c r="H54"/>
  <c r="A73"/>
  <c r="J73" s="1"/>
  <c r="H68"/>
  <c r="A8"/>
  <c r="I87"/>
  <c r="D21"/>
  <c r="A72" i="9" s="1"/>
  <c r="D17" i="4"/>
  <c r="A68" i="9" s="1"/>
  <c r="H51" i="4"/>
  <c r="C73"/>
  <c r="A92"/>
  <c r="I40"/>
  <c r="H80"/>
  <c r="G63"/>
  <c r="B114" i="9" s="1"/>
  <c r="E17" i="4"/>
  <c r="I68" i="9" s="1"/>
  <c r="E5" i="4"/>
  <c r="I56" i="9" s="1"/>
  <c r="I84" i="4"/>
  <c r="I74"/>
  <c r="I75"/>
  <c r="I94"/>
  <c r="E40"/>
  <c r="I91" i="9" s="1"/>
  <c r="C81" i="4"/>
  <c r="C61"/>
  <c r="I57"/>
  <c r="C21"/>
  <c r="D83"/>
  <c r="C64"/>
  <c r="C22"/>
  <c r="H73"/>
  <c r="G86"/>
  <c r="A19"/>
  <c r="J19" s="1"/>
  <c r="A68"/>
  <c r="H62"/>
  <c r="A79"/>
  <c r="J79" s="1"/>
  <c r="E62"/>
  <c r="I113" i="9" s="1"/>
  <c r="I38" i="4"/>
  <c r="C20"/>
  <c r="H48"/>
  <c r="D82"/>
  <c r="D3"/>
  <c r="A54" i="9" s="1"/>
  <c r="A23" i="4"/>
  <c r="J23" s="1"/>
  <c r="H28"/>
  <c r="A59"/>
  <c r="J59" s="1"/>
  <c r="E73"/>
  <c r="G71"/>
  <c r="C4"/>
  <c r="E46"/>
  <c r="I97" i="9" s="1"/>
  <c r="I46" i="4"/>
  <c r="G26"/>
  <c r="B77" i="9" s="1"/>
  <c r="C84" i="4"/>
  <c r="I68"/>
  <c r="A91"/>
  <c r="J91" s="1"/>
  <c r="G65"/>
  <c r="B116" i="9" s="1"/>
  <c r="H94" i="4"/>
  <c r="C33"/>
  <c r="D85"/>
  <c r="G6"/>
  <c r="B57" i="9" s="1"/>
  <c r="G39" i="4"/>
  <c r="B90" i="9" s="1"/>
  <c r="H16" i="4"/>
  <c r="A36"/>
  <c r="C82"/>
  <c r="A27"/>
  <c r="J27" s="1"/>
  <c r="A58"/>
  <c r="C36"/>
  <c r="E66"/>
  <c r="I117" i="9" s="1"/>
  <c r="H25" i="4"/>
  <c r="C7"/>
  <c r="A43"/>
  <c r="J43" s="1"/>
  <c r="E88"/>
  <c r="G59"/>
  <c r="B110" i="9" s="1"/>
  <c r="I55" i="4"/>
  <c r="I7"/>
  <c r="G75"/>
  <c r="D55"/>
  <c r="A106" i="9" s="1"/>
  <c r="A88" i="4"/>
  <c r="D81"/>
  <c r="H58"/>
  <c r="C68"/>
  <c r="D54"/>
  <c r="A105" i="9" s="1"/>
  <c r="A31" i="4"/>
  <c r="J31" s="1"/>
  <c r="G85"/>
  <c r="D14"/>
  <c r="A65" i="9" s="1"/>
  <c r="H31" i="4"/>
  <c r="I49"/>
  <c r="I88"/>
  <c r="H83"/>
  <c r="I8"/>
  <c r="D12"/>
  <c r="A63" i="9" s="1"/>
  <c r="H89" i="4"/>
  <c r="H81"/>
  <c r="I70"/>
  <c r="E24"/>
  <c r="I75" i="9" s="1"/>
  <c r="E51" i="4"/>
  <c r="I102" i="9" s="1"/>
  <c r="E65" i="4"/>
  <c r="I116" i="9" s="1"/>
  <c r="H30" i="4"/>
  <c r="A17"/>
  <c r="J17" s="1"/>
  <c r="G73"/>
  <c r="I54"/>
  <c r="E59"/>
  <c r="I110" i="9" s="1"/>
  <c r="D30" i="4"/>
  <c r="A81" i="9" s="1"/>
  <c r="E60" i="4"/>
  <c r="I111" i="9" s="1"/>
  <c r="I25" i="4"/>
  <c r="H14"/>
  <c r="D37"/>
  <c r="A88" i="9" s="1"/>
  <c r="C41" i="4"/>
  <c r="C83"/>
  <c r="A21"/>
  <c r="J21" s="1"/>
  <c r="D51"/>
  <c r="A102" i="9" s="1"/>
  <c r="H46" i="4"/>
  <c r="H53"/>
  <c r="C28"/>
  <c r="G38"/>
  <c r="B89" i="9" s="1"/>
  <c r="C76" i="4"/>
  <c r="C59"/>
  <c r="C92"/>
  <c r="A5"/>
  <c r="J5" s="1"/>
  <c r="H29"/>
  <c r="A11"/>
  <c r="J11" s="1"/>
  <c r="I73"/>
  <c r="C26"/>
  <c r="G8"/>
  <c r="B59" i="9" s="1"/>
  <c r="A46" i="4"/>
  <c r="I17"/>
  <c r="H71"/>
  <c r="C12"/>
  <c r="C77"/>
  <c r="C29"/>
  <c r="C30"/>
  <c r="D66"/>
  <c r="A117" i="9" s="1"/>
  <c r="I89" i="4"/>
  <c r="A42"/>
  <c r="C9"/>
  <c r="E33"/>
  <c r="I84" i="9" s="1"/>
  <c r="E82" i="4"/>
  <c r="I78"/>
  <c r="E10"/>
  <c r="I61" i="9" s="1"/>
  <c r="H76" i="4"/>
  <c r="D93"/>
  <c r="C25"/>
  <c r="E92"/>
  <c r="I34"/>
  <c r="I23"/>
  <c r="I22"/>
  <c r="I71"/>
  <c r="A83"/>
  <c r="J83" s="1"/>
  <c r="H87"/>
  <c r="H13"/>
  <c r="A2"/>
  <c r="L3" s="1"/>
  <c r="H36"/>
  <c r="G96" i="9"/>
  <c r="D96"/>
  <c r="C111"/>
  <c r="E71"/>
  <c r="F96"/>
  <c r="D111"/>
  <c r="D71"/>
  <c r="E111"/>
  <c r="G111"/>
  <c r="C71"/>
  <c r="J71"/>
  <c r="K71" s="1"/>
  <c r="K111"/>
  <c r="F111"/>
  <c r="F71"/>
  <c r="C96"/>
  <c r="J96"/>
  <c r="K96" s="1"/>
  <c r="E73"/>
  <c r="G73"/>
  <c r="J73"/>
  <c r="K73" s="1"/>
  <c r="D73"/>
  <c r="C73"/>
  <c r="F73"/>
  <c r="G104"/>
  <c r="D104"/>
  <c r="J104"/>
  <c r="E104"/>
  <c r="F104"/>
  <c r="C104"/>
  <c r="J28" i="4"/>
  <c r="L29"/>
  <c r="J83" i="9"/>
  <c r="K83" s="1"/>
  <c r="D83"/>
  <c r="F83"/>
  <c r="E83"/>
  <c r="C83"/>
  <c r="G83"/>
  <c r="J8" i="4"/>
  <c r="L9"/>
  <c r="C72" i="9"/>
  <c r="F72"/>
  <c r="E72"/>
  <c r="G72"/>
  <c r="J72"/>
  <c r="K72" s="1"/>
  <c r="D72"/>
  <c r="D68"/>
  <c r="J68"/>
  <c r="G68"/>
  <c r="C68"/>
  <c r="F68"/>
  <c r="E68"/>
  <c r="L93" i="4"/>
  <c r="J92"/>
  <c r="L81"/>
  <c r="J80"/>
  <c r="F53" i="9"/>
  <c r="D53"/>
  <c r="J53"/>
  <c r="K53" s="1"/>
  <c r="E53"/>
  <c r="C53"/>
  <c r="G53"/>
  <c r="D62"/>
  <c r="E62"/>
  <c r="C62"/>
  <c r="F62"/>
  <c r="G62"/>
  <c r="J62"/>
  <c r="K62" s="1"/>
  <c r="J12" i="4"/>
  <c r="L13"/>
  <c r="G100" i="9"/>
  <c r="D100"/>
  <c r="C100"/>
  <c r="E100"/>
  <c r="F100"/>
  <c r="J100"/>
  <c r="C56"/>
  <c r="F56"/>
  <c r="G56"/>
  <c r="D56"/>
  <c r="E56"/>
  <c r="J56"/>
  <c r="K56" s="1"/>
  <c r="J14" i="4"/>
  <c r="L15"/>
  <c r="J4"/>
  <c r="L5"/>
  <c r="J90"/>
  <c r="L91"/>
  <c r="G91" i="9"/>
  <c r="E91"/>
  <c r="F91"/>
  <c r="C91"/>
  <c r="D91"/>
  <c r="J91"/>
  <c r="F85"/>
  <c r="J85"/>
  <c r="K85" s="1"/>
  <c r="D85"/>
  <c r="E85"/>
  <c r="G85"/>
  <c r="C85"/>
  <c r="L67" i="4"/>
  <c r="J66"/>
  <c r="L83"/>
  <c r="J82"/>
  <c r="J84"/>
  <c r="L85"/>
  <c r="L25"/>
  <c r="J24"/>
  <c r="C66" i="9"/>
  <c r="D66"/>
  <c r="F66"/>
  <c r="J66"/>
  <c r="E66"/>
  <c r="G66"/>
  <c r="L17" i="4"/>
  <c r="J16"/>
  <c r="J110" i="9"/>
  <c r="K110" s="1"/>
  <c r="E110"/>
  <c r="G110"/>
  <c r="F110"/>
  <c r="D110"/>
  <c r="C110"/>
  <c r="J89"/>
  <c r="K89" s="1"/>
  <c r="E89"/>
  <c r="D89"/>
  <c r="G89"/>
  <c r="F89"/>
  <c r="C89"/>
  <c r="J101"/>
  <c r="K101" s="1"/>
  <c r="G101"/>
  <c r="D101"/>
  <c r="F101"/>
  <c r="E101"/>
  <c r="C101"/>
  <c r="D67"/>
  <c r="F67"/>
  <c r="G67"/>
  <c r="C67"/>
  <c r="J67"/>
  <c r="K67" s="1"/>
  <c r="E67"/>
  <c r="J6" i="4"/>
  <c r="L7"/>
  <c r="E70" i="9"/>
  <c r="D70"/>
  <c r="F70"/>
  <c r="G70"/>
  <c r="C70"/>
  <c r="J70"/>
  <c r="G112"/>
  <c r="E112"/>
  <c r="J112"/>
  <c r="K112" s="1"/>
  <c r="C112"/>
  <c r="D112"/>
  <c r="F112"/>
  <c r="L87" i="4"/>
  <c r="J86"/>
  <c r="J72"/>
  <c r="L73"/>
  <c r="G115" i="9"/>
  <c r="E115"/>
  <c r="C115"/>
  <c r="J115"/>
  <c r="K115" s="1"/>
  <c r="D115"/>
  <c r="F115"/>
  <c r="G94"/>
  <c r="C94"/>
  <c r="E94"/>
  <c r="D94"/>
  <c r="F94"/>
  <c r="J94"/>
  <c r="K94" s="1"/>
  <c r="E75"/>
  <c r="G75"/>
  <c r="C75"/>
  <c r="F75"/>
  <c r="D75"/>
  <c r="J75"/>
  <c r="K75" s="1"/>
  <c r="D80"/>
  <c r="G80"/>
  <c r="J80"/>
  <c r="K80" s="1"/>
  <c r="C80"/>
  <c r="F80"/>
  <c r="E80"/>
  <c r="L49" i="4"/>
  <c r="J48"/>
  <c r="J57" i="9"/>
  <c r="K57" s="1"/>
  <c r="E57"/>
  <c r="C57"/>
  <c r="F57"/>
  <c r="D57"/>
  <c r="G57"/>
  <c r="L37" i="4"/>
  <c r="J36"/>
  <c r="J58"/>
  <c r="L59"/>
  <c r="J106" i="9"/>
  <c r="K106" s="1"/>
  <c r="D106"/>
  <c r="G106"/>
  <c r="E106"/>
  <c r="C106"/>
  <c r="F106"/>
  <c r="L89" i="4"/>
  <c r="J88"/>
  <c r="J105" i="9"/>
  <c r="K105" s="1"/>
  <c r="G105"/>
  <c r="C105"/>
  <c r="D105"/>
  <c r="E105"/>
  <c r="F105"/>
  <c r="J65"/>
  <c r="K65" s="1"/>
  <c r="C65"/>
  <c r="E65"/>
  <c r="D65"/>
  <c r="F65"/>
  <c r="G65"/>
  <c r="G63"/>
  <c r="D63"/>
  <c r="F63"/>
  <c r="C63"/>
  <c r="E63"/>
  <c r="J63"/>
  <c r="K63" s="1"/>
  <c r="F81"/>
  <c r="D81"/>
  <c r="C81"/>
  <c r="G81"/>
  <c r="E81"/>
  <c r="J81"/>
  <c r="K81" s="1"/>
  <c r="G88"/>
  <c r="J88"/>
  <c r="E88"/>
  <c r="F88"/>
  <c r="D88"/>
  <c r="C88"/>
  <c r="J102"/>
  <c r="G102"/>
  <c r="C102"/>
  <c r="F102"/>
  <c r="D102"/>
  <c r="E102"/>
  <c r="L47" i="4"/>
  <c r="J46"/>
  <c r="C117" i="9"/>
  <c r="J117"/>
  <c r="K117" s="1"/>
  <c r="F117"/>
  <c r="E117"/>
  <c r="D117"/>
  <c r="H117" s="1"/>
  <c r="G117"/>
  <c r="J42" i="4"/>
  <c r="L43"/>
  <c r="K102" i="9"/>
  <c r="L40"/>
  <c r="D39" s="1"/>
  <c r="N40"/>
  <c r="E39" s="1"/>
  <c r="I39"/>
  <c r="J41"/>
  <c r="J40"/>
  <c r="I44"/>
  <c r="G43" s="1"/>
  <c r="J42"/>
  <c r="L41"/>
  <c r="L46" s="1"/>
  <c r="P40"/>
  <c r="F39" s="1"/>
  <c r="P41"/>
  <c r="P46" s="1"/>
  <c r="N41"/>
  <c r="N46" s="1"/>
  <c r="C84"/>
  <c r="J84"/>
  <c r="K84" s="1"/>
  <c r="D84"/>
  <c r="G84"/>
  <c r="E84"/>
  <c r="F84"/>
  <c r="J44" i="4"/>
  <c r="L45"/>
  <c r="E114" i="9"/>
  <c r="C114"/>
  <c r="F114"/>
  <c r="G114"/>
  <c r="D114"/>
  <c r="J114"/>
  <c r="K114" s="1"/>
  <c r="J60" i="4"/>
  <c r="L61"/>
  <c r="C59" i="9"/>
  <c r="F59"/>
  <c r="G59"/>
  <c r="J59"/>
  <c r="D59"/>
  <c r="H59" s="1"/>
  <c r="E59"/>
  <c r="G99"/>
  <c r="D99"/>
  <c r="E99"/>
  <c r="F99"/>
  <c r="C99"/>
  <c r="J99"/>
  <c r="K99" s="1"/>
  <c r="D87"/>
  <c r="C87"/>
  <c r="F87"/>
  <c r="E87"/>
  <c r="G87"/>
  <c r="J87"/>
  <c r="K87" s="1"/>
  <c r="E103"/>
  <c r="F103"/>
  <c r="C103"/>
  <c r="D103"/>
  <c r="J103"/>
  <c r="K103" s="1"/>
  <c r="G103"/>
  <c r="F113"/>
  <c r="G113"/>
  <c r="D113"/>
  <c r="E113"/>
  <c r="C113"/>
  <c r="J113"/>
  <c r="K113" s="1"/>
  <c r="D55"/>
  <c r="H55" s="1"/>
  <c r="C55"/>
  <c r="F55"/>
  <c r="J55"/>
  <c r="K55" s="1"/>
  <c r="G55"/>
  <c r="E55"/>
  <c r="G64"/>
  <c r="C64"/>
  <c r="D64"/>
  <c r="J64"/>
  <c r="K64" s="1"/>
  <c r="F64"/>
  <c r="E64"/>
  <c r="J61"/>
  <c r="K61" s="1"/>
  <c r="C61"/>
  <c r="E61"/>
  <c r="D61"/>
  <c r="H61" s="1"/>
  <c r="G61"/>
  <c r="F61"/>
  <c r="L33" i="4"/>
  <c r="J32"/>
  <c r="C54" i="9"/>
  <c r="J54"/>
  <c r="K54" s="1"/>
  <c r="E54"/>
  <c r="D54"/>
  <c r="H54" s="1"/>
  <c r="F54"/>
  <c r="G54"/>
  <c r="J10" i="4"/>
  <c r="L11"/>
  <c r="L79"/>
  <c r="J78"/>
  <c r="J26"/>
  <c r="L27"/>
  <c r="J30"/>
  <c r="L31"/>
  <c r="J94"/>
  <c r="L95"/>
  <c r="F74" i="9"/>
  <c r="E74"/>
  <c r="J74"/>
  <c r="K74" s="1"/>
  <c r="G74"/>
  <c r="C74"/>
  <c r="D74"/>
  <c r="L63" i="4"/>
  <c r="J62"/>
  <c r="J40"/>
  <c r="L41"/>
  <c r="J54"/>
  <c r="L55"/>
  <c r="E92" i="9"/>
  <c r="G92"/>
  <c r="F92"/>
  <c r="J92"/>
  <c r="K92" s="1"/>
  <c r="D92"/>
  <c r="H92" s="1"/>
  <c r="C92"/>
  <c r="D82"/>
  <c r="E82"/>
  <c r="F82"/>
  <c r="J82"/>
  <c r="K82" s="1"/>
  <c r="G82"/>
  <c r="C82"/>
  <c r="J64" i="4"/>
  <c r="L65"/>
  <c r="D90" i="9"/>
  <c r="G90"/>
  <c r="C90"/>
  <c r="E90"/>
  <c r="F90"/>
  <c r="J90"/>
  <c r="K90" s="1"/>
  <c r="E76"/>
  <c r="C76"/>
  <c r="F76"/>
  <c r="D76"/>
  <c r="H76" s="1"/>
  <c r="J76"/>
  <c r="K76" s="1"/>
  <c r="G76"/>
  <c r="J70" i="4"/>
  <c r="L71"/>
  <c r="J107" i="9"/>
  <c r="K107" s="1"/>
  <c r="F107"/>
  <c r="G107"/>
  <c r="C107"/>
  <c r="E107"/>
  <c r="D107"/>
  <c r="L53" i="4"/>
  <c r="J52"/>
  <c r="L35"/>
  <c r="J34"/>
  <c r="G77" i="9"/>
  <c r="J77"/>
  <c r="K77" s="1"/>
  <c r="C77"/>
  <c r="F77"/>
  <c r="D77"/>
  <c r="E77"/>
  <c r="F60"/>
  <c r="G60"/>
  <c r="D60"/>
  <c r="E60"/>
  <c r="J60"/>
  <c r="K60" s="1"/>
  <c r="C60"/>
  <c r="K104"/>
  <c r="K88"/>
  <c r="D1" i="4"/>
  <c r="A52" i="9" s="1"/>
  <c r="E1" i="4"/>
  <c r="I52" i="9" s="1"/>
  <c r="K66"/>
  <c r="J22" i="4"/>
  <c r="L23"/>
  <c r="J58" i="9"/>
  <c r="K58" s="1"/>
  <c r="C58"/>
  <c r="G58"/>
  <c r="E58"/>
  <c r="F58"/>
  <c r="D58"/>
  <c r="H58" s="1"/>
  <c r="E116"/>
  <c r="J116"/>
  <c r="K116" s="1"/>
  <c r="G116"/>
  <c r="D116"/>
  <c r="F116"/>
  <c r="C116"/>
  <c r="C86"/>
  <c r="G86"/>
  <c r="D86"/>
  <c r="J86"/>
  <c r="K86" s="1"/>
  <c r="E86"/>
  <c r="F86"/>
  <c r="D78"/>
  <c r="J78"/>
  <c r="K78" s="1"/>
  <c r="E78"/>
  <c r="C78"/>
  <c r="G78"/>
  <c r="F78"/>
  <c r="J97"/>
  <c r="K97" s="1"/>
  <c r="D97"/>
  <c r="H97" s="1"/>
  <c r="C97"/>
  <c r="F97"/>
  <c r="E97"/>
  <c r="G97"/>
  <c r="L69" i="4"/>
  <c r="J68"/>
  <c r="C79" i="9"/>
  <c r="E79"/>
  <c r="F79"/>
  <c r="J79"/>
  <c r="K79" s="1"/>
  <c r="G79"/>
  <c r="D79"/>
  <c r="L51" i="4"/>
  <c r="J50"/>
  <c r="E109" i="9"/>
  <c r="D109"/>
  <c r="J109"/>
  <c r="K109" s="1"/>
  <c r="G109"/>
  <c r="F109"/>
  <c r="C109"/>
  <c r="G98"/>
  <c r="J98"/>
  <c r="K98" s="1"/>
  <c r="D98"/>
  <c r="E98"/>
  <c r="F98"/>
  <c r="C98"/>
  <c r="C69"/>
  <c r="F69"/>
  <c r="G69"/>
  <c r="E69"/>
  <c r="J69"/>
  <c r="K69" s="1"/>
  <c r="D69"/>
  <c r="F108"/>
  <c r="D108"/>
  <c r="C108"/>
  <c r="E108"/>
  <c r="J108"/>
  <c r="K108" s="1"/>
  <c r="G108"/>
  <c r="D95"/>
  <c r="E95"/>
  <c r="J95"/>
  <c r="F95"/>
  <c r="C95"/>
  <c r="G95"/>
  <c r="J56" i="4"/>
  <c r="L57"/>
  <c r="L77"/>
  <c r="J76"/>
  <c r="J38"/>
  <c r="L39"/>
  <c r="L21"/>
  <c r="J20"/>
  <c r="C93" i="9"/>
  <c r="J93"/>
  <c r="K93" s="1"/>
  <c r="G93"/>
  <c r="D93"/>
  <c r="H93" s="1"/>
  <c r="F93"/>
  <c r="E93"/>
  <c r="L19" i="4"/>
  <c r="J18"/>
  <c r="J74"/>
  <c r="L75"/>
  <c r="K100" i="9"/>
  <c r="C1" i="4"/>
  <c r="K68" i="9"/>
  <c r="K91"/>
  <c r="K70"/>
  <c r="A1" i="4"/>
  <c r="K95" i="9"/>
  <c r="K59"/>
  <c r="J2" i="4" l="1"/>
  <c r="H75" i="9"/>
  <c r="H115"/>
  <c r="H96"/>
  <c r="H111"/>
  <c r="H71"/>
  <c r="H67"/>
  <c r="H65"/>
  <c r="H94"/>
  <c r="H66"/>
  <c r="H53"/>
  <c r="H72"/>
  <c r="H83"/>
  <c r="H108"/>
  <c r="H80"/>
  <c r="H112"/>
  <c r="H62"/>
  <c r="H56"/>
  <c r="H100"/>
  <c r="H60"/>
  <c r="H77"/>
  <c r="H90"/>
  <c r="H82"/>
  <c r="H87"/>
  <c r="H114"/>
  <c r="H81"/>
  <c r="H105"/>
  <c r="H101"/>
  <c r="H68"/>
  <c r="C39"/>
  <c r="J11"/>
  <c r="D43"/>
  <c r="C43"/>
  <c r="F43"/>
  <c r="E43"/>
  <c r="L45"/>
  <c r="D44" s="1"/>
  <c r="J45"/>
  <c r="N45"/>
  <c r="E44" s="1"/>
  <c r="P45"/>
  <c r="F44" s="1"/>
  <c r="G38"/>
  <c r="B37"/>
  <c r="E13"/>
  <c r="D13" s="1"/>
  <c r="E12"/>
  <c r="D12" s="1"/>
  <c r="E10"/>
  <c r="D10" s="1"/>
  <c r="J46"/>
  <c r="J14" s="1"/>
  <c r="J12"/>
  <c r="H95"/>
  <c r="H98"/>
  <c r="H103"/>
  <c r="H69"/>
  <c r="H109"/>
  <c r="H79"/>
  <c r="H116"/>
  <c r="H64"/>
  <c r="H113"/>
  <c r="H84"/>
  <c r="H78"/>
  <c r="H86"/>
  <c r="H107"/>
  <c r="H74"/>
  <c r="H99"/>
  <c r="B42"/>
  <c r="H88"/>
  <c r="J1" i="4"/>
  <c r="I1" s="1"/>
  <c r="F52" i="9" s="1"/>
  <c r="H1" i="4"/>
  <c r="J52" i="9"/>
  <c r="K52" s="1"/>
  <c r="C52"/>
  <c r="H106"/>
  <c r="H70"/>
  <c r="H89"/>
  <c r="H110"/>
  <c r="H85"/>
  <c r="H91"/>
  <c r="H102"/>
  <c r="H57"/>
  <c r="H104"/>
  <c r="H73"/>
  <c r="D52" l="1"/>
  <c r="E52" s="1"/>
  <c r="G52" s="1"/>
  <c r="E14" s="1"/>
  <c r="D14" s="1"/>
  <c r="E45"/>
  <c r="D11"/>
  <c r="D45"/>
  <c r="C38"/>
  <c r="C40" s="1"/>
  <c r="F38"/>
  <c r="F40" s="1"/>
  <c r="E38"/>
  <c r="E40" s="1"/>
  <c r="D38"/>
  <c r="D40" s="1"/>
  <c r="C44"/>
  <c r="C45" s="1"/>
  <c r="G45" s="1"/>
  <c r="J13"/>
  <c r="F45"/>
  <c r="H52" l="1"/>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<sst xmlns="http://schemas.openxmlformats.org/spreadsheetml/2006/main" count="7094" uniqueCount="2476">
  <si>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</si>
  <si>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</si>
  <si>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</si>
  <si>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</si>
  <si>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</si>
  <si>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</si>
  <si>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</si>
  <si>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</si>
  <si>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</si>
  <si>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</si>
  <si>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</si>
  <si>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</si>
  <si>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</si>
  <si>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</si>
  <si>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</si>
  <si>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</si>
  <si>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</si>
  <si>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</si>
  <si>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</si>
  <si>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</si>
  <si>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</si>
  <si>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</si>
  <si>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</si>
  <si>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</si>
  <si>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</si>
  <si>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</si>
  <si>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</si>
  <si>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</si>
  <si>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</si>
  <si>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</si>
  <si>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</si>
  <si>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</si>
  <si>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</si>
  <si>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</si>
  <si>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</si>
  <si>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</si>
  <si>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</si>
  <si>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</si>
  <si>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</si>
  <si>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</si>
  <si>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</si>
  <si>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</si>
  <si>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</si>
  <si>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</si>
  <si>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</si>
  <si>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</si>
  <si>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</si>
  <si>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</si>
  <si>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</si>
  <si>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</si>
  <si>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</si>
  <si>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</si>
  <si>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</si>
  <si>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</si>
  <si>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</si>
  <si>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</si>
  <si>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</si>
  <si>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</si>
  <si>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</si>
  <si>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</si>
  <si>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</si>
  <si>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</si>
  <si>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</si>
  <si>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</si>
  <si>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</si>
  <si>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</si>
  <si>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</si>
  <si>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</si>
  <si>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</si>
  <si>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</si>
  <si>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</si>
  <si>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</si>
  <si>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</si>
  <si>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</si>
  <si>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</si>
  <si>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</si>
  <si>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</si>
  <si>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</si>
  <si>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</si>
  <si>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</si>
  <si>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</si>
  <si>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</si>
  <si>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</si>
  <si>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</si>
  <si>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</si>
  <si>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</si>
  <si>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</si>
  <si>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</si>
  <si>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</si>
  <si>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</si>
  <si>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</si>
  <si>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</si>
  <si>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</si>
  <si>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</si>
  <si>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</si>
  <si>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</si>
  <si>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</si>
  <si>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</si>
  <si>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</si>
  <si>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</si>
  <si>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</si>
  <si>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</si>
  <si>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</si>
  <si>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</si>
  <si>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</si>
  <si>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</si>
  <si>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</si>
  <si>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</si>
  <si>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</si>
  <si>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</si>
  <si>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</si>
  <si>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</si>
  <si>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</si>
  <si>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</si>
  <si>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</si>
  <si>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</si>
  <si>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</si>
  <si>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</si>
  <si>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</si>
  <si>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</si>
  <si>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</si>
  <si>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</si>
  <si>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</si>
  <si>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</si>
  <si>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</si>
  <si>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</si>
  <si>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</si>
  <si>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</si>
  <si>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</si>
  <si>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</si>
  <si>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</si>
  <si>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</si>
  <si>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</si>
  <si>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</si>
  <si>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</si>
  <si>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</si>
  <si>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</si>
  <si>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</si>
  <si>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</si>
  <si>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</si>
  <si>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</si>
  <si>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</si>
  <si>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</si>
  <si>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</si>
  <si>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</si>
  <si>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</si>
  <si>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</si>
  <si>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</si>
  <si>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</si>
  <si>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</si>
  <si>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</si>
  <si>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</si>
  <si>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</si>
  <si>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</si>
  <si>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</si>
  <si>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</si>
  <si>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</si>
  <si>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</si>
  <si>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</si>
  <si>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</si>
  <si>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</si>
  <si>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</si>
  <si>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</si>
  <si>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</si>
  <si>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</si>
  <si>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</si>
  <si>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</si>
  <si>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</si>
  <si>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</si>
  <si>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</si>
  <si>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</si>
  <si>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</si>
  <si>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</si>
  <si>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</si>
  <si>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</si>
  <si>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</si>
  <si>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</si>
  <si>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</si>
  <si>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</si>
  <si>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</si>
  <si>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</si>
  <si>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</si>
  <si>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</si>
  <si>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</si>
  <si>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</si>
  <si>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</si>
  <si>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</si>
  <si>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</si>
  <si>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</si>
  <si>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</si>
  <si>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</si>
  <si>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</si>
  <si>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</si>
  <si>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</si>
  <si>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</si>
  <si>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</si>
  <si>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</si>
  <si>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</si>
  <si>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</si>
  <si>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</si>
  <si>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</si>
  <si>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</si>
  <si>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</si>
  <si>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</si>
  <si>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</si>
  <si>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</si>
  <si>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</si>
  <si>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</si>
  <si>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</si>
  <si>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</si>
  <si>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</si>
  <si>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</si>
  <si>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</si>
  <si>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</si>
  <si>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</si>
  <si>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</si>
  <si>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</si>
  <si>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</si>
  <si>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</si>
  <si>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</si>
  <si>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</si>
  <si>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</si>
  <si>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</si>
  <si>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</si>
  <si>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</si>
  <si>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</si>
  <si>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</si>
  <si>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</si>
  <si>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</si>
  <si>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</si>
  <si>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</si>
  <si>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</si>
  <si>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</si>
  <si>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</si>
  <si>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</si>
  <si>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</si>
  <si>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</si>
  <si>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</si>
  <si>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</si>
  <si>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</si>
  <si>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</si>
  <si>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</si>
  <si>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</si>
  <si>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</si>
  <si>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</si>
  <si>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</si>
  <si>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</si>
  <si>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</si>
  <si>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</si>
  <si>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</si>
  <si>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</si>
  <si>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</si>
  <si>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</si>
  <si>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</si>
  <si>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</si>
  <si>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</si>
  <si>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</si>
  <si>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</si>
  <si>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</si>
  <si>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</si>
  <si>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</si>
  <si>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</si>
  <si>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</si>
  <si>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</si>
  <si>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</si>
  <si>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</si>
  <si>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</si>
  <si>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</si>
  <si>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</si>
  <si>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</si>
  <si>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</si>
  <si>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</si>
  <si>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</si>
  <si>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</si>
  <si>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</si>
  <si>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</si>
  <si>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</si>
  <si>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</si>
  <si>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</si>
  <si>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</si>
  <si>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</si>
  <si>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</si>
  <si>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</si>
  <si>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</si>
  <si>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</si>
  <si>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</si>
  <si>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</si>
  <si>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</si>
  <si>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</si>
  <si>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</si>
  <si>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</si>
  <si>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</si>
  <si>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</si>
  <si>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</si>
  <si>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</si>
  <si>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</si>
  <si>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</si>
  <si>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</si>
  <si>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</si>
  <si>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</si>
  <si>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</si>
  <si>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</si>
  <si>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</si>
  <si>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</si>
  <si>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</si>
  <si>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</si>
  <si>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</si>
  <si>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</si>
  <si>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</si>
  <si>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</si>
  <si>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</si>
  <si>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</si>
  <si>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</si>
  <si>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</si>
  <si>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</si>
  <si>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</si>
  <si>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</si>
  <si>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</si>
  <si>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</si>
  <si>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</si>
  <si>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</si>
  <si>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</si>
  <si>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</si>
  <si>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</si>
  <si>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</si>
  <si>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</si>
  <si>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</si>
  <si>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</si>
  <si>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</si>
  <si>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</si>
  <si>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</si>
  <si>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</si>
  <si>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</si>
  <si>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</si>
  <si>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</si>
  <si>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</si>
  <si>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</si>
  <si>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</si>
  <si>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</si>
  <si>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</si>
  <si>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</si>
  <si>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</si>
  <si>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</si>
  <si>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</si>
  <si>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</si>
  <si>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</si>
  <si>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</si>
  <si>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</si>
  <si>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</si>
  <si>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</si>
  <si>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</si>
  <si>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</si>
  <si>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</si>
  <si>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</si>
  <si>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</si>
  <si>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</si>
  <si>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</si>
  <si>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</si>
  <si>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</si>
  <si>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</si>
  <si>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</si>
  <si>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</si>
  <si>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</si>
  <si>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</si>
  <si>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</si>
  <si>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</si>
  <si>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</si>
  <si>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</si>
  <si>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</si>
  <si>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</si>
  <si>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</si>
  <si>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</si>
  <si>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</si>
  <si>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</si>
  <si>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</si>
  <si>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</si>
  <si>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</si>
  <si>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</si>
  <si>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</si>
  <si>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</si>
  <si>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</si>
  <si>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</si>
  <si>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</si>
  <si>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</si>
  <si>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</si>
  <si>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</si>
  <si>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</si>
  <si>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</si>
  <si>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</si>
  <si>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</si>
  <si>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</si>
  <si>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</si>
  <si>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</si>
  <si>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</si>
  <si>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</si>
  <si>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</si>
  <si>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</si>
  <si>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</si>
  <si>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</si>
  <si>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</si>
  <si>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</si>
  <si>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</si>
  <si>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</si>
  <si>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</si>
  <si>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</si>
  <si>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</si>
  <si>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</si>
  <si>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</si>
  <si>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</si>
  <si>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</si>
  <si>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</si>
  <si>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</si>
  <si>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</si>
  <si>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</si>
  <si>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</si>
  <si>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</si>
  <si>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</si>
  <si>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</si>
  <si>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</si>
  <si>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</si>
  <si>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</si>
  <si>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</si>
  <si>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</si>
  <si>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</si>
  <si>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</si>
  <si>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</si>
  <si>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</si>
  <si>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</si>
  <si>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</si>
  <si>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</si>
  <si>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</si>
  <si>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</si>
  <si>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</si>
  <si>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</si>
  <si>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</si>
  <si>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</si>
  <si>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</si>
  <si>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</si>
  <si>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</si>
  <si>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</si>
  <si>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</si>
  <si>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</si>
  <si>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</si>
  <si>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</si>
  <si>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</si>
  <si>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</si>
  <si>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</si>
  <si>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</si>
  <si>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</si>
  <si>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</si>
  <si>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</si>
  <si>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</si>
  <si>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</si>
  <si>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</si>
  <si>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</si>
  <si>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</si>
  <si>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</si>
  <si>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</si>
  <si>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</si>
  <si>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</si>
  <si>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</si>
  <si>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</si>
  <si>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</si>
  <si>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</si>
  <si>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</si>
  <si>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</si>
  <si>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</si>
  <si>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</si>
  <si>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</si>
  <si>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</si>
  <si>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</si>
  <si>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</si>
  <si>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</si>
  <si>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</si>
  <si>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</si>
  <si>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</si>
  <si>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</si>
  <si>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</si>
  <si>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</si>
  <si>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</si>
  <si>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</si>
  <si>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</si>
  <si>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</si>
  <si>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</si>
  <si>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</si>
  <si>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</si>
  <si>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</si>
  <si>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</si>
  <si>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</si>
  <si>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</si>
  <si>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</si>
  <si>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</si>
  <si>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</si>
  <si>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</si>
  <si>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</si>
  <si>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</si>
  <si>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</si>
  <si>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</si>
  <si>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</si>
  <si>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</si>
  <si>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</si>
  <si>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</si>
  <si>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</si>
  <si>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</si>
  <si>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</si>
  <si>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</si>
  <si>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</si>
  <si>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</si>
  <si>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</si>
  <si>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</si>
  <si>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</si>
  <si>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</si>
  <si>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</si>
  <si>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</si>
  <si>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</si>
  <si>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</si>
  <si>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</si>
  <si>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</si>
  <si>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</si>
  <si>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</si>
  <si>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</si>
  <si>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</si>
  <si>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</si>
  <si>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</si>
  <si>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</si>
  <si>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</si>
  <si>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</si>
  <si>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</si>
  <si>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</si>
  <si>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</si>
  <si>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</si>
  <si>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</si>
  <si>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</si>
  <si>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</si>
  <si>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</si>
  <si>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</si>
  <si>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</si>
  <si>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</si>
  <si>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</si>
  <si>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</si>
  <si>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</si>
  <si>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</si>
  <si>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</si>
  <si>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</si>
  <si>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</si>
  <si>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</si>
  <si>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</si>
  <si>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</si>
  <si>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</si>
  <si>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</si>
  <si>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</si>
  <si>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</si>
  <si>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</si>
  <si>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</si>
  <si>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</si>
  <si>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</si>
  <si>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</si>
  <si>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</si>
  <si>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</si>
  <si>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</si>
  <si>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</si>
  <si>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</si>
  <si>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</si>
  <si>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</si>
  <si>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</si>
  <si>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</si>
  <si>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</si>
  <si>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</si>
  <si>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</si>
  <si>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</si>
  <si>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</si>
  <si>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</si>
  <si>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</si>
  <si>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</si>
  <si>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</si>
  <si>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</si>
  <si>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</si>
  <si>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</si>
  <si>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</si>
  <si>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</si>
  <si>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</si>
  <si>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</si>
  <si>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</si>
  <si>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</si>
  <si>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</si>
  <si>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</si>
  <si>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</si>
  <si>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</si>
  <si>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</si>
  <si>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</si>
  <si>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</si>
  <si>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</si>
  <si>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</si>
  <si>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</si>
  <si>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</si>
  <si>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</si>
  <si>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</si>
  <si>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</si>
  <si>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</si>
  <si>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</si>
  <si>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</si>
  <si>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</si>
  <si>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</si>
  <si>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</si>
  <si>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</si>
  <si>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</si>
  <si>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</si>
  <si>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</si>
  <si>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</si>
  <si>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</si>
  <si>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</si>
  <si>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</si>
  <si>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</si>
  <si>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</si>
  <si>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</si>
  <si>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</si>
  <si>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</si>
  <si>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</si>
  <si>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</si>
  <si>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</si>
  <si>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</si>
  <si>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</si>
  <si>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</si>
  <si>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</si>
  <si>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</si>
  <si>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</si>
  <si>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</si>
  <si>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</si>
  <si>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</si>
  <si>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</si>
  <si>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</si>
  <si>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</si>
  <si>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</si>
  <si>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</si>
  <si>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</si>
  <si>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</si>
  <si>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</si>
  <si>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</si>
  <si>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</si>
  <si>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</si>
  <si>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</si>
  <si>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</si>
  <si>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</si>
  <si>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</si>
  <si>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</si>
  <si>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</si>
  <si>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</si>
  <si>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</si>
  <si>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</si>
  <si>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</si>
  <si>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</si>
  <si>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</si>
  <si>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</si>
  <si>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</si>
  <si>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</si>
  <si>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</si>
  <si>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</si>
  <si>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</si>
  <si>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</si>
  <si>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</si>
  <si>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</si>
  <si>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</si>
  <si>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</si>
  <si>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</si>
  <si>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</si>
  <si>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</si>
  <si>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</si>
  <si>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</si>
  <si>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</si>
  <si>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</si>
  <si>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</si>
  <si>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</si>
  <si>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</si>
  <si>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</si>
  <si>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</si>
  <si>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</si>
  <si>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</si>
  <si>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</si>
  <si>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</si>
  <si>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</si>
  <si>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</si>
  <si>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</si>
  <si>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</si>
  <si>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</si>
  <si>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</si>
  <si>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</si>
  <si>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</si>
  <si>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</si>
  <si>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</si>
  <si>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</si>
  <si>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</si>
  <si>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</si>
  <si>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</si>
  <si>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</si>
  <si>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</si>
  <si>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</si>
  <si>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</si>
  <si>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</si>
  <si>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</si>
  <si>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</si>
  <si>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</si>
  <si>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</si>
  <si>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</si>
  <si>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</si>
  <si>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</si>
  <si>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</si>
  <si>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</si>
  <si>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</si>
  <si>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</si>
  <si>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</si>
  <si>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</si>
  <si>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</si>
  <si>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</si>
  <si>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</si>
  <si>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</si>
  <si>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</si>
  <si>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</si>
  <si>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</si>
  <si>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</si>
  <si>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</si>
  <si>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</si>
  <si>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</si>
  <si>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</si>
  <si>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</si>
  <si>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</si>
  <si>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</si>
  <si>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</si>
  <si>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</si>
  <si>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</si>
  <si>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</si>
  <si>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</si>
  <si>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</si>
  <si>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</si>
  <si>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</si>
  <si>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</si>
  <si>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</si>
  <si>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</si>
  <si>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</si>
  <si>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</si>
  <si>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</si>
  <si>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</si>
  <si>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</si>
  <si>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</si>
  <si>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</si>
  <si>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</si>
  <si>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</si>
  <si>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</si>
  <si>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</si>
  <si>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</si>
  <si>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</si>
  <si>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</si>
  <si>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</si>
  <si>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</si>
  <si>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</si>
  <si>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</si>
  <si>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</si>
  <si>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</si>
  <si>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</si>
  <si>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</si>
  <si>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</si>
  <si>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</si>
  <si>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</si>
  <si>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</si>
  <si>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</si>
  <si>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</si>
  <si>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</si>
  <si>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</si>
  <si>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</si>
  <si>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</si>
  <si>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</si>
  <si>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</si>
  <si>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</si>
  <si>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</si>
  <si>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</si>
  <si>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</si>
  <si>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</si>
  <si>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</si>
  <si>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</si>
  <si>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</si>
  <si>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</si>
  <si>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</si>
  <si>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</si>
  <si>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</si>
  <si>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</si>
  <si>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</si>
  <si>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</si>
  <si>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</si>
  <si>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</si>
  <si>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</si>
  <si>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</si>
  <si>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</si>
  <si>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</si>
  <si>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</si>
  <si>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</si>
  <si>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</si>
  <si>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</si>
  <si>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</si>
  <si>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</si>
  <si>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</si>
  <si>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</si>
  <si>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</si>
  <si>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</si>
  <si>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</si>
  <si>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</si>
  <si>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</si>
  <si>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</si>
  <si>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</si>
  <si>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</si>
  <si>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</si>
  <si>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</si>
  <si>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</si>
  <si>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</si>
  <si>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</si>
  <si>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</si>
  <si>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</si>
  <si>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</si>
  <si>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</si>
  <si>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</si>
  <si>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</si>
  <si>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</si>
  <si>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</si>
  <si>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</si>
  <si>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</si>
  <si>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</si>
  <si>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</si>
  <si>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</si>
  <si>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</si>
  <si>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</si>
  <si>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</si>
  <si>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</si>
  <si>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</si>
  <si>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</si>
  <si>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</si>
  <si>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</si>
  <si>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</si>
  <si>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</si>
  <si>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</si>
  <si>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</si>
  <si>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</si>
  <si>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</si>
  <si>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</si>
  <si>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</si>
  <si>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</si>
  <si>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</si>
  <si>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</si>
  <si>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</si>
  <si>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</si>
  <si>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</si>
  <si>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</si>
  <si>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</si>
  <si>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</si>
  <si>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</si>
  <si>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</si>
  <si>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</si>
  <si>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</si>
  <si>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</si>
  <si>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</si>
  <si>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</si>
  <si>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</si>
  <si>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</si>
  <si>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</si>
  <si>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</si>
  <si>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</si>
  <si>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</si>
  <si>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</si>
  <si>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</si>
  <si>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</si>
  <si>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</si>
  <si>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</si>
  <si>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</si>
  <si>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</si>
  <si>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</si>
  <si>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</si>
  <si>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</si>
  <si>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</si>
  <si>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</si>
  <si>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</si>
  <si>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</si>
  <si>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</si>
  <si>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</si>
  <si>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</si>
  <si>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</si>
  <si>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</si>
  <si>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</si>
  <si>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</si>
  <si>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</si>
  <si>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</si>
  <si>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</si>
  <si>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</si>
  <si>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</si>
  <si>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</si>
  <si>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</si>
  <si>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</si>
  <si>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</si>
  <si>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</si>
  <si>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</si>
  <si>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</si>
  <si>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</si>
  <si>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</si>
  <si>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</si>
  <si>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</si>
  <si>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</si>
  <si>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</si>
  <si>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</si>
  <si>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</si>
  <si>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</si>
  <si>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</si>
  <si>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</si>
  <si>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</si>
  <si>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</si>
  <si>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</si>
  <si>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</si>
  <si>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</si>
  <si>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</si>
  <si>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</si>
  <si>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</si>
  <si>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</si>
  <si>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</si>
  <si>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</si>
  <si>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</si>
  <si>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</si>
  <si>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</si>
  <si>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</si>
  <si>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</si>
  <si>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</si>
  <si>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</si>
  <si>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</si>
  <si>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</si>
  <si>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</si>
  <si>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</si>
  <si>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</si>
  <si>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</si>
  <si>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</si>
  <si>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</si>
  <si>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</si>
  <si>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</si>
  <si>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</si>
  <si>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</si>
  <si>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</si>
  <si>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</si>
  <si>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</si>
  <si>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</si>
  <si>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</si>
  <si>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</si>
  <si>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</si>
  <si>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</si>
  <si>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</si>
  <si>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</si>
  <si>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</si>
  <si>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</si>
  <si>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</si>
  <si>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</si>
  <si>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</si>
  <si>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</si>
  <si>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</si>
  <si>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</si>
  <si>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</si>
  <si>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</si>
  <si>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</si>
  <si>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</si>
  <si>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</si>
  <si>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</si>
  <si>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</si>
  <si>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</si>
  <si>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</si>
  <si>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</si>
  <si>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</si>
  <si>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</si>
  <si>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</si>
  <si>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</si>
  <si>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</si>
  <si>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</si>
  <si>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</si>
  <si>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</si>
  <si>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</si>
  <si>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</si>
  <si>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</si>
  <si>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</si>
  <si>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</si>
  <si>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</si>
  <si>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</si>
  <si>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</si>
  <si>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</si>
  <si>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</si>
  <si>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</si>
  <si>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</si>
  <si>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</si>
  <si>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</si>
  <si>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</si>
  <si>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</si>
  <si>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</si>
  <si>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</si>
  <si>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</si>
  <si>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</si>
  <si>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</si>
  <si>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</si>
  <si>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</si>
  <si>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</si>
  <si>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</si>
  <si>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</si>
  <si>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</si>
  <si>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</si>
  <si>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</si>
  <si>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</si>
  <si>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</si>
  <si>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</si>
  <si>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</si>
  <si>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</si>
  <si>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</si>
  <si>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</si>
  <si>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</si>
  <si>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</si>
  <si>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</si>
  <si>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</si>
  <si>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</si>
  <si>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</si>
  <si>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</si>
  <si>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</si>
  <si>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</si>
  <si>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</si>
  <si>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</si>
  <si>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</si>
  <si>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</si>
  <si>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</si>
  <si>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</si>
  <si>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</si>
  <si>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</si>
  <si>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</si>
  <si>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</si>
  <si>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</si>
  <si>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</si>
  <si>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</si>
  <si>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</si>
  <si>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</si>
  <si>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</si>
  <si>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</si>
  <si>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</si>
  <si>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</si>
  <si>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</si>
  <si>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</si>
  <si>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</si>
  <si>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</si>
  <si>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</si>
  <si>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</si>
  <si>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</si>
  <si>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</si>
  <si>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</si>
  <si>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</si>
  <si>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</si>
  <si>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</si>
  <si>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</si>
  <si>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</si>
  <si>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</si>
  <si>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</si>
  <si>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</si>
  <si>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</si>
  <si>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</si>
  <si>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</si>
  <si>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</si>
  <si>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</si>
  <si>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</si>
  <si>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</si>
  <si>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</si>
  <si>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</si>
  <si>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</si>
  <si>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</si>
  <si>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</si>
  <si>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</si>
  <si>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</si>
  <si>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</si>
  <si>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</si>
  <si>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</si>
  <si>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</si>
  <si>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</si>
  <si>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</si>
  <si>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</si>
  <si>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</si>
  <si>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</si>
  <si>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</si>
  <si>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</si>
  <si>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</si>
  <si>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</si>
  <si>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</si>
  <si>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</si>
  <si>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</si>
  <si>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</si>
  <si>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</si>
  <si>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</si>
  <si>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</si>
  <si>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</si>
  <si>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</si>
  <si>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</si>
  <si>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</si>
  <si>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</si>
  <si>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</si>
  <si>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</si>
  <si>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</si>
  <si>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</si>
  <si>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</si>
  <si>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</si>
  <si>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</si>
  <si>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</si>
  <si>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</si>
  <si>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</si>
  <si>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</si>
  <si>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</si>
  <si>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</si>
  <si>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</si>
  <si>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</si>
  <si>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</si>
  <si>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</si>
  <si>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</si>
  <si>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</si>
  <si>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</si>
  <si>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</si>
  <si>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</si>
  <si>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</si>
  <si>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</si>
  <si>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</si>
  <si>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</si>
  <si>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</si>
  <si>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</si>
  <si>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</si>
  <si>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</si>
  <si>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</si>
  <si>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</si>
  <si>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</si>
  <si>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</si>
  <si>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</si>
  <si>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</si>
  <si>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</si>
  <si>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</si>
  <si>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</si>
  <si>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</si>
  <si>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</si>
  <si>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</si>
  <si>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</si>
  <si>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</si>
  <si>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</si>
  <si>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</si>
  <si>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</si>
  <si>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</si>
  <si>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</si>
  <si>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</si>
  <si>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</si>
  <si>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</si>
  <si>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</si>
  <si>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</si>
  <si>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</si>
  <si>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</si>
  <si>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</si>
  <si>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</si>
  <si>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</si>
  <si>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</si>
  <si>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</si>
  <si>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</si>
  <si>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</si>
  <si>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</si>
  <si>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</si>
  <si>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</si>
  <si>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</si>
  <si>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</si>
  <si>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</si>
  <si>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</si>
  <si>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</si>
  <si>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</si>
  <si>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</si>
  <si>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</si>
  <si>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</si>
  <si>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</si>
  <si>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</si>
  <si>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</si>
  <si>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</si>
  <si>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</si>
  <si>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</si>
  <si>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</si>
  <si>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</si>
  <si>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</si>
  <si>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</si>
  <si>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</si>
  <si>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</si>
  <si>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</si>
  <si>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</si>
  <si>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</si>
  <si>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</si>
  <si>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</si>
  <si>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</si>
  <si>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</si>
  <si>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</si>
  <si>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</si>
  <si>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</si>
  <si>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</si>
  <si>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</si>
  <si>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</si>
  <si>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</si>
  <si>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</si>
  <si>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</si>
  <si>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</si>
  <si>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</si>
  <si>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</si>
  <si>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</si>
  <si>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</si>
  <si>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</si>
  <si>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</si>
  <si>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</si>
  <si>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</si>
  <si>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</si>
  <si>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</si>
  <si>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</si>
  <si>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</si>
  <si>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</si>
  <si>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</si>
  <si>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</si>
  <si>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</si>
  <si>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</si>
  <si>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</si>
  <si>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</si>
  <si>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</si>
  <si>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</si>
  <si>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</si>
  <si>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</si>
  <si>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</si>
  <si>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</si>
  <si>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</si>
  <si>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</si>
  <si>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</si>
  <si>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</si>
  <si>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</si>
  <si>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</si>
  <si>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</si>
  <si>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</si>
  <si>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</si>
  <si>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</si>
  <si>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</si>
  <si>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</si>
  <si>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</si>
  <si>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</si>
  <si>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</si>
  <si>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</si>
  <si>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</si>
  <si>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</si>
  <si>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</si>
  <si>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</si>
  <si>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</si>
  <si>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</si>
  <si>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</si>
  <si>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</si>
  <si>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</si>
  <si>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</si>
  <si>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</si>
  <si>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</si>
  <si>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</si>
  <si>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</si>
  <si>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</si>
  <si>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</si>
  <si>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</si>
  <si>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</si>
  <si>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</si>
  <si>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</si>
  <si>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</si>
  <si>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</si>
  <si>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</si>
  <si>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</si>
  <si>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</si>
  <si>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</si>
  <si>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</si>
  <si>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</si>
  <si>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</si>
  <si>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</si>
  <si>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</si>
  <si>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</si>
  <si>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</si>
  <si>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</si>
  <si>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</si>
  <si>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</si>
  <si>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</si>
  <si>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</si>
  <si>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</si>
  <si>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</si>
  <si>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</si>
  <si>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</si>
  <si>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</si>
  <si>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</si>
  <si>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</si>
  <si>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</si>
  <si>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</si>
  <si>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</si>
  <si>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</si>
  <si>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</si>
  <si>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</si>
  <si>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</si>
  <si>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</si>
  <si>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</si>
  <si>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</si>
  <si>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</si>
  <si>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</si>
  <si>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</si>
  <si>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</si>
  <si>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</si>
  <si>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</si>
  <si>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</si>
  <si>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</si>
  <si>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</si>
  <si>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</si>
  <si>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</si>
  <si>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</si>
  <si>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</si>
  <si>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</si>
  <si>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</si>
  <si>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</si>
  <si>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</si>
  <si>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</si>
  <si>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</si>
  <si>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</si>
  <si>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</si>
  <si>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</si>
  <si>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</si>
  <si>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</si>
  <si>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</si>
  <si>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</si>
  <si>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</si>
  <si>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</si>
  <si>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</si>
  <si>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</si>
  <si>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</si>
  <si>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</si>
  <si>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</si>
  <si>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</si>
  <si>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</si>
  <si>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</si>
  <si>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</si>
  <si>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</si>
  <si>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</si>
  <si>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</si>
  <si>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</si>
  <si>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</si>
  <si>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</si>
  <si>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</si>
  <si>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</si>
  <si>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</si>
  <si>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</si>
  <si>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</si>
  <si>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</si>
  <si>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</si>
  <si>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</si>
  <si>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</si>
  <si>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</si>
  <si>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</si>
  <si>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</si>
  <si>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</si>
  <si>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</si>
  <si>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</si>
  <si>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</si>
  <si>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</si>
  <si>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</si>
  <si>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</si>
  <si>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</si>
  <si>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</si>
  <si>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</si>
  <si>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</si>
  <si>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</si>
  <si>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</si>
  <si>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</si>
  <si>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</si>
  <si>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</si>
  <si>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</si>
  <si>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</si>
  <si>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</si>
  <si>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</si>
  <si>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</si>
  <si>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</si>
  <si>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</si>
  <si>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</si>
  <si>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</si>
  <si>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</si>
  <si>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</si>
  <si>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</si>
  <si>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</si>
  <si>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</si>
  <si>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</si>
  <si>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</si>
  <si>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</si>
  <si>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</si>
  <si>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</si>
  <si>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</si>
  <si>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</si>
  <si>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</si>
  <si>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</si>
  <si>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</si>
  <si>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</si>
  <si>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</si>
  <si>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</si>
  <si>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</si>
  <si>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</si>
  <si>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</si>
  <si>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</si>
  <si>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</si>
  <si>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</si>
  <si>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</si>
  <si>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</si>
  <si>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</si>
  <si>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</si>
  <si>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</si>
  <si>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</si>
  <si>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</si>
  <si>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</si>
  <si>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</si>
  <si>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</si>
  <si>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</si>
  <si>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</si>
  <si>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</si>
  <si>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</si>
  <si>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</si>
  <si>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</si>
  <si>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</si>
  <si>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</si>
  <si>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</si>
  <si>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</si>
  <si>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</si>
  <si>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</si>
  <si>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</si>
  <si>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</si>
  <si>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</si>
  <si>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</si>
  <si>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</si>
  <si>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</si>
  <si>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</si>
  <si>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</si>
  <si>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</si>
  <si>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</si>
  <si>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</si>
  <si>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</si>
  <si>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</si>
  <si>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</si>
  <si>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</si>
  <si>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</si>
  <si>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</si>
  <si>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</si>
  <si>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</si>
  <si>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</si>
  <si>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</si>
  <si>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</si>
  <si>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</si>
  <si>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</si>
  <si>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</si>
  <si>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</si>
  <si>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</si>
  <si>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</si>
  <si>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</si>
  <si>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</si>
  <si>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</si>
  <si>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</si>
  <si>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</si>
  <si>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</si>
  <si>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</si>
  <si>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</si>
  <si>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</si>
  <si>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</si>
  <si>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</si>
  <si>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</si>
  <si>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</si>
  <si>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</si>
  <si>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</si>
  <si>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</si>
  <si>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</si>
  <si>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</si>
  <si>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</si>
  <si>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</si>
  <si>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</si>
  <si>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</si>
  <si>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</si>
  <si>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</si>
  <si>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</si>
  <si>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</si>
  <si>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</si>
  <si>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</si>
  <si>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</si>
  <si>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</si>
  <si>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</si>
  <si>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</si>
  <si>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</si>
  <si>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</si>
  <si>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</si>
  <si>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</si>
  <si>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</si>
  <si>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</si>
  <si>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</si>
  <si>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</si>
  <si>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</si>
  <si>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</si>
  <si>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</si>
  <si>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</si>
  <si>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</si>
  <si>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</si>
  <si>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</si>
  <si>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</si>
  <si>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</si>
  <si>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</si>
  <si>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</si>
  <si>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</si>
  <si>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</si>
  <si>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</si>
  <si>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</si>
  <si>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</si>
  <si>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</si>
  <si>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</si>
  <si>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</si>
  <si>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</si>
  <si>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</si>
  <si>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</si>
  <si>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</si>
  <si>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</si>
  <si>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</si>
  <si>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</si>
  <si>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</si>
  <si>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</si>
  <si>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</si>
  <si>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</si>
  <si>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</si>
  <si>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</si>
  <si>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</si>
  <si>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</si>
  <si>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</si>
  <si>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</si>
  <si>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</si>
  <si>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</si>
  <si>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</si>
  <si>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</si>
  <si>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</si>
  <si>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</si>
  <si>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</si>
  <si>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</si>
  <si>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</si>
  <si>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</si>
  <si>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</si>
  <si>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</si>
  <si>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</si>
  <si>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</si>
  <si>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</si>
  <si>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</si>
  <si>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</si>
  <si>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</si>
  <si>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</si>
  <si>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</si>
  <si>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</si>
  <si>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</si>
  <si>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</si>
  <si>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</si>
  <si>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</si>
  <si>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</si>
  <si>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</si>
  <si>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</si>
  <si>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</si>
  <si>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</si>
  <si>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</si>
  <si>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</si>
  <si>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</si>
  <si>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</si>
  <si>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</si>
  <si>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</si>
  <si>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</si>
  <si>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</si>
  <si>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</si>
  <si>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</si>
  <si>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</si>
  <si>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</si>
  <si>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</si>
  <si>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</si>
  <si>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</si>
  <si>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</si>
  <si>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</si>
  <si>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</si>
  <si>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</si>
  <si>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</si>
  <si>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</si>
  <si>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</si>
  <si>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</si>
  <si>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</si>
  <si>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</si>
  <si>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</si>
  <si>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</si>
  <si>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</si>
  <si>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</si>
  <si>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</si>
  <si>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</si>
  <si>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</si>
  <si>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</si>
  <si>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</si>
  <si>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</si>
  <si>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</si>
  <si>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</si>
  <si>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</si>
  <si>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</si>
  <si>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</si>
  <si>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</si>
  <si>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</si>
  <si>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</si>
  <si>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</si>
  <si>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</si>
  <si>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</si>
  <si>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</si>
  <si>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</si>
  <si>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</si>
  <si>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</si>
  <si>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</si>
  <si>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</si>
  <si>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</si>
  <si>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</si>
  <si>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</si>
  <si>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</si>
  <si>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</si>
  <si>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</si>
  <si>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</si>
  <si>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</si>
  <si>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</si>
  <si>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</si>
  <si>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</si>
  <si>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</si>
  <si>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</si>
  <si>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</si>
  <si>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</si>
  <si>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</si>
  <si>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</si>
  <si>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</si>
  <si>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</si>
  <si>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</si>
  <si>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</si>
  <si>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</si>
  <si>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</si>
  <si>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</si>
  <si>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</si>
  <si>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</si>
  <si>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</si>
  <si>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</si>
  <si>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</si>
  <si>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</si>
  <si>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</si>
  <si>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</si>
  <si>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</si>
  <si>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</si>
  <si>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</si>
  <si>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</si>
  <si>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</si>
  <si>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</si>
  <si>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</si>
  <si>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</si>
  <si>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</si>
  <si>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</si>
  <si>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</si>
  <si>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</si>
  <si>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</si>
  <si>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</si>
  <si>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</si>
  <si>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</si>
  <si>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</si>
  <si>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</si>
  <si>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</si>
  <si>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</si>
  <si>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</si>
  <si>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</si>
  <si>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</si>
  <si>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</si>
  <si>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</si>
  <si>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</si>
  <si>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</si>
  <si>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</si>
  <si>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</si>
  <si>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</si>
  <si>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</si>
  <si>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</si>
  <si>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</si>
  <si>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</si>
  <si>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</si>
  <si>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</si>
  <si>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</si>
  <si>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</si>
  <si>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</si>
  <si>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</si>
  <si>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</si>
  <si>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</si>
  <si>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</si>
  <si>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</si>
  <si>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</si>
  <si>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</si>
  <si>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</si>
  <si>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</si>
  <si>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</si>
  <si>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</si>
  <si>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</si>
  <si>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</si>
  <si>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</si>
  <si>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</si>
  <si>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</si>
  <si>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</si>
  <si>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</si>
  <si>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</si>
  <si>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</si>
  <si>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</si>
  <si>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</si>
  <si>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</si>
  <si>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</si>
  <si>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</si>
  <si>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</si>
  <si>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</si>
  <si>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</si>
  <si>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</si>
  <si>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</si>
  <si>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</si>
  <si>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</si>
  <si>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</si>
  <si>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</si>
  <si>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</si>
  <si>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</si>
  <si>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</si>
  <si>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</si>
  <si>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</si>
  <si>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</si>
  <si>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</si>
  <si>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</si>
  <si>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</si>
  <si>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</si>
  <si>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</si>
  <si>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</si>
  <si>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</si>
  <si>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</si>
  <si>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</si>
  <si>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</si>
  <si>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</si>
  <si>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</si>
  <si>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</si>
  <si>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</si>
  <si>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</si>
  <si>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</si>
  <si>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</si>
  <si>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</si>
  <si>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</si>
  <si>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</si>
  <si>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</si>
  <si>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</si>
  <si>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</si>
  <si>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</si>
  <si>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</si>
  <si>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</si>
  <si>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</si>
  <si>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</si>
  <si>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</si>
  <si>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</si>
  <si>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</si>
  <si>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</si>
  <si>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</si>
  <si>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</si>
  <si>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</si>
  <si>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</si>
  <si>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</si>
  <si>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</si>
  <si>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</si>
  <si>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</si>
  <si>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</si>
  <si>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</si>
  <si>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</si>
  <si>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</si>
  <si>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</si>
  <si>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</si>
  <si>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</si>
  <si>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</si>
  <si>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</si>
  <si>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</si>
  <si>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</si>
  <si>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</si>
  <si>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</si>
  <si>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</si>
  <si>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</si>
  <si>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</si>
  <si>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</si>
  <si>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</si>
  <si>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</si>
  <si>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</si>
  <si>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</si>
  <si>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</si>
  <si>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</si>
  <si>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</si>
  <si>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</si>
  <si>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</si>
  <si>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</si>
  <si>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</si>
  <si>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</si>
  <si>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</si>
  <si>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</si>
  <si>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</si>
  <si>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</si>
  <si>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</si>
  <si>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</si>
  <si>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</si>
  <si>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</si>
  <si>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</si>
  <si>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</si>
  <si>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</si>
  <si>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</si>
  <si>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</si>
  <si>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</si>
  <si>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</si>
  <si>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</si>
  <si>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</si>
  <si>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</si>
  <si>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</si>
  <si>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</si>
  <si>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</si>
  <si>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</si>
  <si>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</si>
  <si>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</si>
  <si>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</si>
  <si>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</si>
  <si>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</si>
  <si>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</si>
  <si>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</si>
  <si>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</si>
  <si>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</si>
  <si>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</si>
  <si>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</si>
  <si>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</si>
  <si>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</si>
  <si>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</si>
  <si>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</si>
  <si>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</si>
  <si>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</si>
  <si>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</si>
  <si>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</si>
  <si>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</si>
  <si>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</si>
  <si>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</si>
  <si>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</si>
  <si>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</si>
  <si>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</si>
  <si>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</si>
  <si>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</si>
  <si>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</si>
  <si>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</si>
  <si>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</si>
  <si>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</si>
  <si>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</si>
  <si>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</si>
  <si>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</si>
  <si>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</si>
  <si>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</si>
  <si>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</si>
  <si>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</si>
  <si>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</si>
  <si>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</si>
  <si>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</si>
  <si>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</si>
  <si>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</si>
  <si>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</si>
  <si>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</si>
  <si>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</si>
  <si>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</si>
  <si>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</si>
  <si>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</si>
  <si>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</si>
  <si>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</si>
  <si>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</si>
  <si>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</si>
  <si>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</si>
  <si>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</si>
  <si>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</si>
  <si>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</si>
  <si>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</si>
  <si>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</si>
  <si>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</si>
  <si>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</si>
  <si>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</si>
  <si>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</si>
  <si>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</si>
  <si>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</si>
  <si>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</si>
  <si>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</si>
  <si>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</si>
  <si>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</si>
  <si>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</si>
  <si>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</si>
  <si>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</si>
  <si>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</si>
  <si>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</si>
  <si>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</si>
  <si>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</si>
  <si>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</si>
  <si>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</si>
  <si>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</si>
  <si>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</si>
  <si>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</si>
  <si>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</si>
  <si>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</si>
  <si>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</si>
  <si>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</si>
  <si>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</si>
  <si>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</si>
  <si>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</si>
  <si>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</si>
  <si>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</si>
  <si>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</si>
  <si>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</si>
  <si>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</si>
  <si>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</si>
  <si>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</si>
  <si>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</si>
  <si>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</si>
  <si>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</si>
  <si>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</si>
  <si>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</si>
  <si>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</si>
  <si>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</si>
  <si>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</si>
  <si>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</si>
  <si>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</si>
  <si>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</si>
  <si>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</si>
  <si>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</si>
  <si>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</si>
  <si>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</si>
  <si>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</si>
  <si>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</si>
  <si>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</si>
  <si>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</si>
  <si>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</si>
  <si>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</si>
  <si>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</si>
  <si>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</si>
  <si>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</si>
  <si>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</si>
  <si>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</si>
  <si>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</si>
  <si>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</si>
  <si>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</si>
  <si>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</si>
  <si>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</si>
  <si>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</si>
  <si>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</si>
  <si>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</si>
  <si>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</si>
  <si>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</si>
  <si>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</si>
  <si>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</si>
  <si>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</si>
  <si>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</si>
  <si>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</si>
  <si>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</si>
  <si>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</si>
  <si>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</si>
  <si>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</si>
  <si>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</si>
  <si>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</si>
  <si>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</si>
  <si>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</si>
  <si>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</si>
  <si>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</si>
  <si>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</si>
  <si>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</si>
  <si>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</si>
  <si>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</si>
  <si>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</si>
  <si>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</si>
  <si>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</si>
  <si>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</si>
  <si>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</si>
  <si>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</si>
  <si>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</si>
  <si>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</si>
  <si>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</si>
  <si>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</si>
  <si>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</si>
  <si>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</si>
  <si>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</si>
  <si>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</si>
  <si>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</si>
  <si>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</si>
  <si>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</si>
  <si>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</si>
  <si>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</si>
  <si>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</si>
  <si>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</si>
  <si>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</si>
  <si>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</si>
  <si>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</si>
  <si>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</si>
  <si>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</si>
  <si>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</si>
  <si>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</si>
  <si>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</si>
  <si>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</si>
  <si>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</si>
  <si>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</si>
  <si>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</si>
  <si>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</si>
  <si>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</si>
  <si>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</si>
  <si>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</si>
  <si>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</si>
  <si>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</si>
  <si>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</si>
  <si>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</si>
  <si>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</si>
  <si>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</si>
  <si>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</si>
  <si>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</si>
  <si>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</si>
  <si>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</si>
  <si>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</si>
  <si>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</si>
  <si>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</si>
  <si>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</si>
  <si>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</si>
  <si>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</si>
  <si>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</si>
  <si>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</si>
  <si>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</si>
  <si>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</si>
  <si>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</si>
  <si>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</si>
  <si>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</si>
  <si>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</si>
  <si>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</si>
  <si>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</si>
  <si>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</si>
  <si>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</si>
  <si>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</si>
  <si>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</si>
  <si>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</si>
  <si>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</si>
  <si>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</si>
  <si>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</si>
  <si>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</si>
  <si>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</si>
  <si>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</si>
  <si>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</si>
  <si>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</si>
  <si>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</si>
  <si>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</si>
  <si>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</si>
  <si>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</si>
  <si>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</si>
  <si>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</si>
  <si>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</si>
  <si>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</si>
  <si>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</si>
  <si>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</si>
  <si>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</si>
  <si>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</si>
  <si>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</si>
  <si>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</si>
  <si>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</si>
  <si>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</si>
  <si>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</si>
  <si>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</si>
  <si>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</si>
  <si>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</si>
  <si>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</si>
  <si>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</si>
  <si>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</si>
  <si>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</si>
  <si>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</si>
  <si>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</si>
  <si>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</si>
  <si>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</si>
  <si>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</si>
  <si>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</si>
  <si>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</si>
  <si>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</si>
  <si>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</si>
  <si>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</si>
  <si>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</si>
  <si>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</si>
  <si>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</si>
  <si>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</si>
  <si>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</si>
  <si>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</si>
  <si>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</si>
  <si>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</si>
  <si>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</si>
  <si>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</si>
  <si>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</si>
  <si>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</si>
  <si>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</si>
  <si>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</si>
  <si>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</si>
  <si>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</si>
  <si>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</si>
  <si>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</si>
  <si>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</si>
  <si>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</si>
  <si>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</si>
  <si>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</si>
  <si>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</si>
  <si>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</si>
  <si>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</si>
  <si>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</si>
  <si>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</si>
  <si>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</si>
  <si>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</si>
  <si>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</si>
  <si>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</si>
  <si>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</si>
  <si>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</si>
  <si>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</si>
  <si>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</si>
  <si>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</si>
  <si>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</si>
  <si>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</si>
  <si>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</si>
  <si>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</si>
  <si>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</si>
  <si>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</si>
  <si>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</si>
  <si>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</si>
  <si>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</si>
  <si>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</si>
  <si>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</si>
  <si>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</si>
  <si>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</si>
  <si>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</si>
  <si>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</si>
  <si>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</si>
  <si>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</si>
  <si>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</si>
  <si>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</si>
  <si>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</si>
  <si>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</si>
  <si>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</si>
  <si>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</si>
  <si>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</si>
  <si>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</si>
  <si>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</si>
  <si>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</si>
  <si>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</si>
  <si>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</si>
  <si>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</si>
  <si>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</si>
  <si>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</si>
  <si>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</si>
  <si>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</si>
  <si>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</si>
  <si>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</si>
  <si>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</si>
  <si>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</si>
  <si>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</si>
  <si>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</si>
  <si>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</si>
  <si>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</si>
  <si>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</si>
  <si>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</si>
  <si>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</si>
  <si>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</si>
  <si>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</si>
  <si>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</si>
  <si>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</si>
  <si>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</si>
  <si>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</si>
  <si>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</si>
  <si>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</si>
  <si>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</si>
  <si>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</si>
  <si>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</si>
  <si>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</si>
  <si>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</si>
  <si>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</si>
  <si>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</si>
  <si>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</si>
  <si>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</si>
  <si>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</si>
  <si>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</si>
  <si>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</si>
  <si>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</si>
  <si>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</si>
  <si>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</si>
  <si>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</si>
  <si>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</si>
  <si>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</si>
  <si>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</si>
  <si>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</si>
  <si>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</si>
  <si>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</si>
  <si>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</si>
  <si>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</si>
  <si>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</si>
  <si>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</si>
  <si>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</si>
  <si>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</si>
  <si>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</si>
  <si>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</si>
  <si>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</si>
  <si>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</si>
  <si>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</si>
  <si>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</si>
  <si>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</si>
  <si>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</si>
  <si>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</si>
  <si>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</si>
  <si>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</si>
  <si>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</si>
  <si>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</si>
  <si>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</si>
  <si>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</si>
  <si>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</si>
  <si>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</si>
  <si>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</si>
  <si>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</si>
  <si>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</si>
  <si>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</si>
  <si>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</si>
  <si>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</si>
  <si>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</si>
  <si>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</si>
  <si>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</si>
  <si>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</si>
  <si>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</si>
  <si>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</si>
  <si>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</si>
  <si>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</si>
  <si>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</si>
  <si>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</si>
  <si>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</si>
  <si>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</si>
  <si>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</si>
  <si>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</si>
  <si>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</si>
  <si>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</si>
  <si>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</si>
  <si>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</si>
  <si>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</si>
  <si>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</si>
  <si>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</si>
  <si>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</si>
  <si>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</si>
  <si>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</si>
  <si>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</si>
  <si>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</si>
  <si>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</si>
  <si>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</si>
  <si>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</si>
  <si>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</si>
  <si>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</si>
  <si>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</si>
  <si>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</si>
  <si>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</si>
  <si>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</si>
  <si>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</si>
  <si>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</si>
  <si>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</si>
  <si>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</si>
  <si>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</si>
  <si>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</si>
  <si>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</si>
  <si>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</si>
  <si>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</si>
  <si>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</si>
  <si>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</si>
  <si>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</si>
  <si>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</si>
  <si>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</si>
  <si>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</si>
  <si>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</si>
  <si>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</si>
  <si>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</si>
  <si>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</si>
  <si>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</si>
  <si>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</si>
  <si>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</si>
  <si>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</si>
  <si>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</si>
  <si>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</si>
  <si>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</si>
  <si>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</si>
  <si>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</si>
  <si>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</si>
  <si>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</si>
  <si>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</si>
  <si>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</si>
  <si>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</si>
  <si>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</si>
  <si>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</si>
  <si>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</si>
  <si>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</si>
  <si>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</si>
  <si>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</si>
  <si>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</si>
  <si>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</si>
  <si>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</si>
  <si>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</si>
  <si>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</si>
  <si>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</si>
  <si>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</si>
  <si>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</si>
  <si>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</si>
  <si>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</si>
  <si>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</si>
  <si>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</si>
  <si>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</si>
  <si>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</si>
  <si>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</si>
  <si>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</si>
  <si>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</si>
  <si>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</si>
  <si>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</si>
  <si>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</si>
  <si>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</si>
  <si>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</si>
  <si>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</si>
  <si>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</si>
  <si>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</si>
  <si>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</si>
  <si>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</si>
  <si>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</si>
  <si>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</si>
  <si>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</si>
  <si>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</si>
  <si>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</si>
  <si>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</si>
  <si>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</si>
  <si>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</si>
  <si>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</si>
  <si>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</si>
  <si>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</si>
  <si>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</si>
  <si>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</si>
  <si>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</si>
  <si>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</si>
  <si>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</si>
  <si>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</si>
  <si>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</si>
  <si>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</si>
  <si>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</si>
  <si>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</si>
  <si>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</si>
  <si>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</si>
  <si>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</si>
  <si>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</si>
  <si>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</si>
  <si>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</si>
  <si>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</si>
  <si>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</si>
  <si>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</si>
  <si>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</si>
  <si>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</si>
  <si>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</si>
  <si>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</si>
  <si>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</si>
  <si>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</si>
  <si>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</si>
  <si>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</si>
  <si>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</si>
  <si>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</si>
  <si>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</si>
  <si>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</si>
  <si>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</si>
  <si>
    <t>218010</t>
  </si>
  <si>
    <t>181408</t>
  </si>
  <si>
    <t>01.03.2018</t>
  </si>
  <si>
    <t>Účtovnícke služby podľa zmluvy za 2/2018</t>
  </si>
  <si>
    <t>218011</t>
  </si>
  <si>
    <t>201802</t>
  </si>
  <si>
    <t>34720341</t>
  </si>
  <si>
    <t>218012</t>
  </si>
  <si>
    <t>2020180105</t>
  </si>
  <si>
    <t>09.03.2018</t>
  </si>
  <si>
    <t>Prenájom kancelárskych priestorov za 3/2018</t>
  </si>
  <si>
    <t>218013</t>
  </si>
  <si>
    <t>26</t>
  </si>
  <si>
    <t>16.03.2018</t>
  </si>
  <si>
    <t>Prenájom telocvične 2/2018</t>
  </si>
  <si>
    <t>218014</t>
  </si>
  <si>
    <t>8205016227</t>
  </si>
  <si>
    <t>23.03.2018</t>
  </si>
  <si>
    <t>mobilinternet k 8.3.2018</t>
  </si>
  <si>
    <t>218015</t>
  </si>
  <si>
    <t>2018010</t>
  </si>
  <si>
    <t>Turnaj mládeže/prenájom haly 17.3.2018</t>
  </si>
  <si>
    <t>00305154</t>
  </si>
  <si>
    <t>Obec Viničné</t>
  </si>
  <si>
    <t>218016</t>
  </si>
  <si>
    <t>181415</t>
  </si>
  <si>
    <t>29.03.2018</t>
  </si>
  <si>
    <t>Účtovnícke služby podľa zmluvy za 3/2018</t>
  </si>
  <si>
    <t>B0032018</t>
  </si>
  <si>
    <t>201803B</t>
  </si>
  <si>
    <t>poplatok banke</t>
  </si>
  <si>
    <t>218017</t>
  </si>
  <si>
    <t>201803</t>
  </si>
  <si>
    <t>03.04.2018</t>
  </si>
  <si>
    <t>Zmluva SSA 3/2018</t>
  </si>
  <si>
    <t>218018</t>
  </si>
  <si>
    <t>37</t>
  </si>
  <si>
    <t>11.04.2018</t>
  </si>
  <si>
    <t>Prenájom telocvične 3/2018</t>
  </si>
  <si>
    <t>218019</t>
  </si>
  <si>
    <t>2020180151</t>
  </si>
  <si>
    <t>13.04.2018</t>
  </si>
  <si>
    <t>Prenájom kancelárskych priestorov za 4/2018</t>
  </si>
  <si>
    <t>218020</t>
  </si>
  <si>
    <t>8207006295</t>
  </si>
  <si>
    <t>20.04.2018</t>
  </si>
  <si>
    <t>Mobilinternet za obdobie 8.3.-7.4.2018</t>
  </si>
  <si>
    <t>218021</t>
  </si>
  <si>
    <t>18197</t>
  </si>
  <si>
    <t>218022</t>
  </si>
  <si>
    <t>2018140368</t>
  </si>
  <si>
    <t>Členský poplatok za rozhodcov  do WBSC/2018</t>
  </si>
  <si>
    <t>World Baseball Softball Confederation</t>
  </si>
  <si>
    <t>218023</t>
  </si>
  <si>
    <t>0012018</t>
  </si>
  <si>
    <t>Zabezpečenie školenia iSkore 24.-25.2.2018</t>
  </si>
  <si>
    <t>37851772</t>
  </si>
  <si>
    <t>SK Panthers Trnava</t>
  </si>
  <si>
    <t>18ID14</t>
  </si>
  <si>
    <t>CTM20180413</t>
  </si>
  <si>
    <t>Pracovná cesta: CTM , jarný turnaj U22                           Termín: 29.1 - 31.3.2018                          Miesto: Kunovice, Česká republika                     Počet osôb: 23 hráčok a 2 realizačný tím   cestovné, stravné</t>
  </si>
  <si>
    <t>18ID07</t>
  </si>
  <si>
    <t>SSA20180502</t>
  </si>
  <si>
    <t>Pracovné stretnutie s hlavnými trén.reprez.U22,Bratislava,5.2.2018, cestovné BA-TT</t>
  </si>
  <si>
    <t>Bohunický Richard</t>
  </si>
  <si>
    <t>18ID09</t>
  </si>
  <si>
    <t>SSA20180420</t>
  </si>
  <si>
    <t>Pracovná cesta: školenie rozhodcov                           Termín: 9.3 - 11.3.2018                          Miesto: Praha, Česká republika                     Počet osôb: 2, cestovné, stravné</t>
  </si>
  <si>
    <t>18ID11</t>
  </si>
  <si>
    <t>REPR-M-01</t>
  </si>
  <si>
    <t>Sústredenie reprezentácie mužov Břeclav, preplatenie cestovných nákladov reprezentačného trénera                            Sústredenie reprezentácie mužov Bratislava preplatenie cestovných nákladov a ubytovania trénerov reprezentácie</t>
  </si>
  <si>
    <t>ORCA - AN s r.o.</t>
  </si>
  <si>
    <t>18ID10</t>
  </si>
  <si>
    <t>Pracovná cesta: stretnutie so zástupcami WBSC                                                    Termín: 23.3 - 25.3.2018                          Miesto: Parma, Taliansko                         Počet osôb: 3                                         cestovné, stravné</t>
  </si>
  <si>
    <t>Bunta František, Richard Bohunický</t>
  </si>
  <si>
    <t>18ID08</t>
  </si>
  <si>
    <t>20180420</t>
  </si>
  <si>
    <t>Eset licencia, počítač SSA</t>
  </si>
  <si>
    <t>ESET, s r.o.</t>
  </si>
  <si>
    <t>18ID05</t>
  </si>
  <si>
    <t>SSA20180413</t>
  </si>
  <si>
    <t>Rokovanie so zástupcami ESF, Viedeň, cestovné, stravné, Rakúsko, počet osôb:4</t>
  </si>
  <si>
    <t>B0042018</t>
  </si>
  <si>
    <t>201804</t>
  </si>
  <si>
    <t>polatky banke</t>
  </si>
  <si>
    <t>18ID03</t>
  </si>
  <si>
    <t>KŠZ20180413</t>
  </si>
  <si>
    <t>Členský poplatok do konfederácie športových zväzov 2018</t>
  </si>
  <si>
    <t>30813077</t>
  </si>
  <si>
    <t>36697575</t>
  </si>
  <si>
    <t>31333532</t>
  </si>
  <si>
    <t>218024</t>
  </si>
  <si>
    <t>02.05.2018</t>
  </si>
  <si>
    <t>Zmluva SSA 4/2018</t>
  </si>
  <si>
    <t>1801032</t>
  </si>
  <si>
    <t>218025</t>
  </si>
  <si>
    <t>Účtovnícke služby podľa zmluvy za 4/2018</t>
  </si>
  <si>
    <t>Arcore s. r. o.</t>
  </si>
  <si>
    <t>47</t>
  </si>
  <si>
    <t>218026</t>
  </si>
  <si>
    <t>10.05.2018</t>
  </si>
  <si>
    <t>Prenájom telocvične 4/2018</t>
  </si>
  <si>
    <t>2020180195</t>
  </si>
  <si>
    <t>218027</t>
  </si>
  <si>
    <t>18.05.2018</t>
  </si>
  <si>
    <t>Prenájom kancelárskych priestorov za 5/2018</t>
  </si>
  <si>
    <t>8209008384</t>
  </si>
  <si>
    <t>218028</t>
  </si>
  <si>
    <t>Mobilinternet za obdobie 8.4.-7.5.2018</t>
  </si>
  <si>
    <t>1018108589</t>
  </si>
  <si>
    <t>218029</t>
  </si>
  <si>
    <t>21.05.2018</t>
  </si>
  <si>
    <t>Doména za obdobie 5.6.2018-5.6.2018</t>
  </si>
  <si>
    <t>36421928</t>
  </si>
  <si>
    <t>Websupport,s.r.o.</t>
  </si>
  <si>
    <t>1018108682</t>
  </si>
  <si>
    <t>218030</t>
  </si>
  <si>
    <t>softball_1The HOSTING za obdobie 5.6.2018-5.6.2018</t>
  </si>
  <si>
    <t>18ID12</t>
  </si>
  <si>
    <t>DP - 20180501</t>
  </si>
  <si>
    <t xml:space="preserve">Pracovná cesta: CTM , Dunajský pohár, cestovné                                               Termín: 1.5.2018                                    Miesto: Wiener Neustadt, Rakúsko                     Počet osôb: 18 hráčok a 2 realizačný tím   </t>
  </si>
  <si>
    <t>B0052018</t>
  </si>
  <si>
    <t>201805</t>
  </si>
  <si>
    <t>poplatky banke</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</si>
</sst>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9">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4" fontId="63" fillId="0" borderId="21" xfId="0" applyNumberFormat="1" applyFont="1" applyBorder="1" applyAlignment="1" applyProtection="1">
      <alignment horizontal="right" vertical="top"/>
    </xf>
    <xf numFmtId="166" fontId="1" fillId="0" borderId="0" xfId="0" applyNumberFormat="1" applyFont="1" applyBorder="1" applyAlignment="1" applyProtection="1">
      <alignment horizontal="left" vertical="top" wrapText="1"/>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31">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1" t="s">
        <v>610</v>
      </c>
      <c r="D1" s="291"/>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2" t="s">
        <v>611</v>
      </c>
      <c r="D19" s="293"/>
    </row>
    <row r="20" spans="1:4" ht="13.5" thickBot="1">
      <c r="C20" s="289">
        <v>1</v>
      </c>
      <c r="D20" s="290"/>
    </row>
    <row r="21" spans="1:4" ht="63.75">
      <c r="A21" s="35" t="s">
        <v>993</v>
      </c>
      <c r="C21" s="30">
        <v>0.65</v>
      </c>
      <c r="D21" s="31">
        <v>0.35</v>
      </c>
    </row>
    <row r="22" spans="1:4" ht="13.5" thickBot="1">
      <c r="C22" s="289">
        <v>1</v>
      </c>
      <c r="D22" s="290"/>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2" t="str">
        <f>Spolu!C3&amp;", "&amp;Spolu!C6</f>
        <v>Slovenská softballová asociácia, Junácka 6, Bratislava 3, 832 80</v>
      </c>
      <c r="B1" s="332"/>
      <c r="C1" s="332"/>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3" t="s">
        <v>1050</v>
      </c>
      <c r="F3" s="334"/>
      <c r="N3" s="200" t="str">
        <f t="shared" si="0"/>
        <v>c - príspevok Slovenskému olympijskému výboru</v>
      </c>
      <c r="O3" s="200" t="s">
        <v>235</v>
      </c>
      <c r="P3" s="200" t="s">
        <v>1246</v>
      </c>
    </row>
    <row r="4" spans="1:16" ht="45.75" customHeight="1">
      <c r="E4" s="334"/>
      <c r="F4" s="334"/>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5" t="s">
        <v>1051</v>
      </c>
      <c r="B12" s="335"/>
      <c r="C12" s="335"/>
      <c r="D12" s="201"/>
      <c r="E12" s="201"/>
      <c r="F12" s="204"/>
      <c r="G12" s="201"/>
    </row>
    <row r="13" spans="1:16" ht="45" customHeight="1">
      <c r="F13" s="204"/>
    </row>
    <row r="14" spans="1:16" ht="45" customHeight="1">
      <c r="A14" s="336"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6"/>
      <c r="C14" s="336"/>
      <c r="F14" s="204"/>
    </row>
    <row r="15" spans="1:16" ht="32.1" customHeight="1">
      <c r="A15" s="202" t="s">
        <v>1032</v>
      </c>
      <c r="B15" s="337"/>
      <c r="C15" s="338"/>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1" t="s">
        <v>1053</v>
      </c>
      <c r="C22" s="331"/>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2" t="str">
        <f>Spolu!C3&amp;", "&amp;Spolu!C6</f>
        <v>Slovenská softballová asociácia, Junácka 6, Bratislava 3, 832 80</v>
      </c>
      <c r="B1" s="332"/>
      <c r="C1" s="332"/>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3" t="s">
        <v>1050</v>
      </c>
      <c r="F3" s="334"/>
      <c r="N3" s="200" t="str">
        <f t="shared" si="0"/>
        <v>c - príspevok Slovenskému olympijskému výboru</v>
      </c>
      <c r="O3" s="200" t="s">
        <v>235</v>
      </c>
      <c r="P3" s="200" t="s">
        <v>1246</v>
      </c>
    </row>
    <row r="4" spans="1:16" ht="45.75" customHeight="1">
      <c r="E4" s="334"/>
      <c r="F4" s="334"/>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5" t="s">
        <v>1031</v>
      </c>
      <c r="B12" s="335"/>
      <c r="C12" s="335"/>
      <c r="D12" s="201"/>
      <c r="E12" s="201"/>
      <c r="F12" s="204" t="s">
        <v>1042</v>
      </c>
      <c r="G12" s="201"/>
    </row>
    <row r="13" spans="1:16" ht="45" customHeight="1">
      <c r="F13" s="204" t="s">
        <v>1043</v>
      </c>
    </row>
    <row r="14" spans="1:16" ht="45" customHeight="1">
      <c r="A14" s="336"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6"/>
      <c r="C14" s="336"/>
      <c r="F14" s="204" t="s">
        <v>1044</v>
      </c>
    </row>
    <row r="15" spans="1:16" ht="32.1" customHeight="1">
      <c r="A15" s="202" t="s">
        <v>1032</v>
      </c>
      <c r="B15" s="337"/>
      <c r="C15" s="338"/>
    </row>
    <row r="16" spans="1:16" ht="32.1" customHeight="1">
      <c r="A16" s="202" t="s">
        <v>1033</v>
      </c>
      <c r="B16" s="337"/>
      <c r="C16" s="338"/>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1" t="s">
        <v>1053</v>
      </c>
      <c r="C23" s="331"/>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4" t="s">
        <v>638</v>
      </c>
      <c r="B1" s="294"/>
      <c r="C1" s="294"/>
      <c r="D1" s="294"/>
      <c r="E1" s="294"/>
      <c r="F1" s="294"/>
      <c r="G1" s="294"/>
      <c r="H1" s="294"/>
      <c r="I1" s="76"/>
      <c r="J1" s="54"/>
    </row>
    <row r="2" spans="1:11" s="55" customFormat="1" ht="15.75">
      <c r="A2" s="300" t="s">
        <v>1233</v>
      </c>
      <c r="B2" s="300"/>
      <c r="C2" s="300"/>
      <c r="D2" s="300"/>
      <c r="E2" s="300"/>
      <c r="F2" s="300"/>
      <c r="G2" s="300"/>
      <c r="H2" s="298" t="s">
        <v>1234</v>
      </c>
      <c r="I2" s="298"/>
      <c r="J2" s="56"/>
    </row>
    <row r="3" spans="1:11" s="55" customFormat="1" ht="15">
      <c r="A3" s="57"/>
      <c r="B3" s="58"/>
      <c r="C3" s="58"/>
      <c r="D3" s="57"/>
      <c r="E3" s="57"/>
      <c r="F3" s="57"/>
      <c r="G3" s="59"/>
      <c r="H3" s="299">
        <v>43131</v>
      </c>
      <c r="I3" s="299"/>
      <c r="J3" s="56"/>
    </row>
    <row r="4" spans="1:11" s="55" customFormat="1" ht="15.75" customHeight="1">
      <c r="A4" s="60" t="s">
        <v>600</v>
      </c>
      <c r="B4" s="295" t="s">
        <v>639</v>
      </c>
      <c r="C4" s="296"/>
      <c r="D4" s="296"/>
      <c r="E4" s="297"/>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30" priority="7" stopIfTrue="1">
      <formula>$A8&lt;&gt;""</formula>
    </cfRule>
  </conditionalFormatting>
  <conditionalFormatting sqref="D8:H2883 D2884:D2911">
    <cfRule type="expression" dxfId="329" priority="6" stopIfTrue="1">
      <formula>$A8&lt;&gt;""</formula>
    </cfRule>
  </conditionalFormatting>
  <conditionalFormatting sqref="A8:A2911">
    <cfRule type="expression" dxfId="328" priority="5" stopIfTrue="1">
      <formula>$A8&lt;&gt;""</formula>
    </cfRule>
  </conditionalFormatting>
  <conditionalFormatting sqref="B2884:C2886">
    <cfRule type="expression" dxfId="327" priority="4" stopIfTrue="1">
      <formula>$A2884&lt;&gt;""</formula>
    </cfRule>
  </conditionalFormatting>
  <conditionalFormatting sqref="D2884:H2886">
    <cfRule type="expression" dxfId="326" priority="3" stopIfTrue="1">
      <formula>$A2884&lt;&gt;""</formula>
    </cfRule>
  </conditionalFormatting>
  <conditionalFormatting sqref="A2884:A2886">
    <cfRule type="expression" dxfId="325" priority="2" stopIfTrue="1">
      <formula>$A2884&lt;&gt;""</formula>
    </cfRule>
  </conditionalFormatting>
  <conditionalFormatting sqref="I8:I76">
    <cfRule type="expression" dxfId="32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3" t="s">
        <v>637</v>
      </c>
      <c r="B1" s="304"/>
      <c r="C1" s="244">
        <v>43251</v>
      </c>
      <c r="D1" s="40"/>
      <c r="G1" s="42">
        <v>43131</v>
      </c>
    </row>
    <row r="2" spans="1:7" ht="15">
      <c r="A2" s="43"/>
      <c r="B2" s="43"/>
      <c r="G2" s="42">
        <v>43159</v>
      </c>
    </row>
    <row r="3" spans="1:7" ht="14.25">
      <c r="A3" s="45" t="s">
        <v>1024</v>
      </c>
      <c r="B3" s="301" t="str">
        <f>INDEX(Adr!B:B,Doklady!B102+1)</f>
        <v>Slovenská softballová asociácia</v>
      </c>
      <c r="C3" s="301"/>
      <c r="D3" s="301"/>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25966</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25966</v>
      </c>
      <c r="G15" s="242"/>
    </row>
    <row r="16" spans="1:7" ht="14.25">
      <c r="G16" s="242"/>
    </row>
    <row r="17" spans="1:5" ht="72" customHeight="1">
      <c r="A17" s="302" t="s">
        <v>1025</v>
      </c>
      <c r="B17" s="302"/>
      <c r="C17" s="302"/>
      <c r="D17" s="302"/>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3"/>
  <sheetViews>
    <sheetView tabSelected="1" topLeftCell="A142" zoomScaleNormal="100" workbookViewId="0">
      <selection activeCell="H157" sqref="H157:H158"/>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IF(ROW()&lt;=B$3,SUMIF(A$107:A$9915,A1,H$107:H$9915),"")</f>
        <v>13597.820000000002</v>
      </c>
      <c r="I1" s="155">
        <f t="shared" ref="I1:I32" si="1">IF(ROW()&lt;=B$3,SUMIFS(H$103:H$49915,A$103:A$49915,J1,I$103:I$49915,K1),"")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IF(ROW()&lt;=B$3,SUMIF(A$107:A$9915,A33,H$107:H$9915),"")</f>
        <v/>
      </c>
      <c r="I33" s="155" t="str">
        <f t="shared" ref="I33:I64" si="4">IF(ROW()&lt;=B$3,SUMIFS(H$103:H$49915,A$103:A$49915,J33,I$103:I$49915,K33),"")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IF(ROW()&lt;=B$3,SUMIF(A$107:A$9915,A65,H$107:H$9915),"")</f>
        <v/>
      </c>
      <c r="I65" s="155" t="str">
        <f t="shared" ref="I65:I94" si="6">IF(ROW()&lt;=B$3,SUMIFS(H$103:H$49915,A$103:A$49915,J65,I$103:I$49915,K65),"")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0" t="s">
        <v>960</v>
      </c>
      <c r="B100" s="300"/>
      <c r="C100" s="300"/>
      <c r="D100" s="300"/>
      <c r="E100" s="300"/>
      <c r="F100" s="300"/>
      <c r="G100" s="300"/>
      <c r="H100" s="298" t="s">
        <v>2285</v>
      </c>
      <c r="I100" s="298"/>
      <c r="J100" s="131"/>
      <c r="K100" s="132"/>
      <c r="L100" s="132"/>
      <c r="M100" s="132"/>
      <c r="N100" s="132"/>
      <c r="O100" s="132"/>
      <c r="P100" s="132"/>
      <c r="Q100" s="132"/>
      <c r="R100" s="132"/>
      <c r="S100" s="132"/>
      <c r="T100" s="132"/>
      <c r="U100" s="132"/>
      <c r="V100" s="132"/>
      <c r="W100" s="132"/>
      <c r="X100" s="132"/>
    </row>
    <row r="101" spans="1:24" s="10" customFormat="1" ht="15.75">
      <c r="A101" s="300" t="s">
        <v>1232</v>
      </c>
      <c r="B101" s="300"/>
      <c r="C101" s="300"/>
      <c r="D101" s="300"/>
      <c r="E101" s="300"/>
      <c r="F101" s="300"/>
      <c r="G101" s="300"/>
      <c r="H101" s="299">
        <v>43276</v>
      </c>
      <c r="I101" s="299"/>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5" t="s">
        <v>606</v>
      </c>
      <c r="B105" s="306"/>
      <c r="C105" s="306"/>
      <c r="D105" s="306"/>
      <c r="E105" s="306"/>
      <c r="F105" s="306"/>
      <c r="G105" s="306"/>
      <c r="H105" s="306"/>
      <c r="I105" s="307"/>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283" t="s">
        <v>2304</v>
      </c>
      <c r="E108" s="284" t="s">
        <v>2305</v>
      </c>
      <c r="F108" s="279" t="s">
        <v>2306</v>
      </c>
      <c r="G108" s="28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283" t="s">
        <v>2304</v>
      </c>
      <c r="E109" s="284" t="s">
        <v>2310</v>
      </c>
      <c r="F109" s="279" t="s">
        <v>2311</v>
      </c>
      <c r="G109" s="284" t="s">
        <v>2312</v>
      </c>
      <c r="H109" s="20">
        <v>150</v>
      </c>
      <c r="I109" s="115">
        <v>4</v>
      </c>
      <c r="J109" s="134"/>
    </row>
    <row r="110" spans="1:24" ht="33.75">
      <c r="A110" s="19" t="s">
        <v>2296</v>
      </c>
      <c r="B110" s="281" t="s">
        <v>2313</v>
      </c>
      <c r="C110" s="281" t="s">
        <v>2314</v>
      </c>
      <c r="D110" s="283" t="s">
        <v>2315</v>
      </c>
      <c r="E110" s="284" t="s">
        <v>2316</v>
      </c>
      <c r="F110" s="279" t="s">
        <v>2317</v>
      </c>
      <c r="G110" s="284" t="s">
        <v>2318</v>
      </c>
      <c r="H110" s="20">
        <v>75</v>
      </c>
      <c r="I110" s="115">
        <v>2</v>
      </c>
      <c r="J110" s="134"/>
    </row>
    <row r="111" spans="1:24" ht="12.75">
      <c r="A111" s="19" t="s">
        <v>2296</v>
      </c>
      <c r="B111" s="281" t="s">
        <v>2319</v>
      </c>
      <c r="C111" s="281" t="s">
        <v>2320</v>
      </c>
      <c r="D111" s="283" t="s">
        <v>2321</v>
      </c>
      <c r="E111" s="284" t="s">
        <v>2322</v>
      </c>
      <c r="F111" s="279" t="s">
        <v>2323</v>
      </c>
      <c r="G111" s="284" t="s">
        <v>2324</v>
      </c>
      <c r="H111" s="20">
        <v>20.5</v>
      </c>
      <c r="I111" s="115">
        <v>4</v>
      </c>
      <c r="J111" s="134"/>
    </row>
    <row r="112" spans="1:24" ht="22.5">
      <c r="A112" s="19" t="s">
        <v>2296</v>
      </c>
      <c r="B112" s="281" t="s">
        <v>2325</v>
      </c>
      <c r="C112" s="281" t="s">
        <v>2326</v>
      </c>
      <c r="D112" s="283" t="s">
        <v>2321</v>
      </c>
      <c r="E112" s="284" t="s">
        <v>2327</v>
      </c>
      <c r="F112" s="279" t="s">
        <v>2306</v>
      </c>
      <c r="G112" s="284" t="s">
        <v>2307</v>
      </c>
      <c r="H112" s="20">
        <v>58.01</v>
      </c>
      <c r="I112" s="115">
        <v>4</v>
      </c>
      <c r="J112" s="134"/>
    </row>
    <row r="113" spans="1:10" ht="12.75">
      <c r="A113" s="19" t="s">
        <v>2296</v>
      </c>
      <c r="B113" s="281" t="s">
        <v>2328</v>
      </c>
      <c r="C113" s="281" t="s">
        <v>2329</v>
      </c>
      <c r="D113" s="283" t="s">
        <v>2330</v>
      </c>
      <c r="E113" s="284" t="s">
        <v>2331</v>
      </c>
      <c r="F113" s="280">
        <v>34720341</v>
      </c>
      <c r="G113" s="284" t="s">
        <v>2332</v>
      </c>
      <c r="H113" s="20">
        <v>500</v>
      </c>
      <c r="I113" s="115">
        <v>4</v>
      </c>
      <c r="J113" s="134"/>
    </row>
    <row r="114" spans="1:10" ht="12.75">
      <c r="A114" s="19" t="s">
        <v>2296</v>
      </c>
      <c r="B114" s="281" t="s">
        <v>2333</v>
      </c>
      <c r="C114" s="281" t="s">
        <v>2334</v>
      </c>
      <c r="D114" s="283" t="s">
        <v>2335</v>
      </c>
      <c r="E114" s="284" t="s">
        <v>2336</v>
      </c>
      <c r="F114" s="280"/>
      <c r="G114" s="284" t="s">
        <v>2337</v>
      </c>
      <c r="H114" s="20">
        <v>350</v>
      </c>
      <c r="I114" s="115">
        <v>3</v>
      </c>
      <c r="J114" s="134"/>
    </row>
    <row r="115" spans="1:10" ht="12.75">
      <c r="A115" s="19" t="s">
        <v>2296</v>
      </c>
      <c r="B115" s="281" t="s">
        <v>2338</v>
      </c>
      <c r="C115" s="281" t="s">
        <v>2339</v>
      </c>
      <c r="D115" s="283" t="s">
        <v>2335</v>
      </c>
      <c r="E115" s="284" t="s">
        <v>2340</v>
      </c>
      <c r="F115" s="280"/>
      <c r="G115" s="284" t="s">
        <v>2337</v>
      </c>
      <c r="H115" s="20">
        <v>1500</v>
      </c>
      <c r="I115" s="115">
        <v>3</v>
      </c>
      <c r="J115" s="134"/>
    </row>
    <row r="116" spans="1:10" ht="12.75">
      <c r="A116" s="19" t="s">
        <v>2296</v>
      </c>
      <c r="B116" s="281" t="s">
        <v>2341</v>
      </c>
      <c r="C116" s="281" t="s">
        <v>2342</v>
      </c>
      <c r="D116" s="283" t="s">
        <v>2335</v>
      </c>
      <c r="E116" s="284" t="s">
        <v>2343</v>
      </c>
      <c r="F116" s="280"/>
      <c r="G116" s="284" t="s">
        <v>2337</v>
      </c>
      <c r="H116" s="20">
        <v>575</v>
      </c>
      <c r="I116" s="115">
        <v>3</v>
      </c>
      <c r="J116" s="134"/>
    </row>
    <row r="117" spans="1:10" ht="56.25">
      <c r="A117" s="19" t="s">
        <v>2296</v>
      </c>
      <c r="B117" s="281" t="s">
        <v>2344</v>
      </c>
      <c r="C117" s="285">
        <v>201802011</v>
      </c>
      <c r="D117" s="286">
        <v>43132</v>
      </c>
      <c r="E117" s="284" t="s">
        <v>2345</v>
      </c>
      <c r="F117" s="280"/>
      <c r="G117" s="284" t="s">
        <v>327</v>
      </c>
      <c r="H117" s="20">
        <v>1432.5</v>
      </c>
      <c r="I117" s="115">
        <v>2</v>
      </c>
      <c r="J117" s="134"/>
    </row>
    <row r="118" spans="1:10" ht="56.25">
      <c r="A118" s="19" t="s">
        <v>2296</v>
      </c>
      <c r="B118" s="281" t="s">
        <v>2346</v>
      </c>
      <c r="C118" s="285" t="s">
        <v>2347</v>
      </c>
      <c r="D118" s="286">
        <v>43146</v>
      </c>
      <c r="E118" s="284" t="s">
        <v>2348</v>
      </c>
      <c r="F118" s="280">
        <v>35821019</v>
      </c>
      <c r="G118" s="284" t="s">
        <v>2349</v>
      </c>
      <c r="H118" s="20">
        <v>234.6</v>
      </c>
      <c r="I118" s="115">
        <v>3</v>
      </c>
      <c r="J118" s="134"/>
    </row>
    <row r="119" spans="1:10" ht="12.75">
      <c r="A119" s="19" t="s">
        <v>2296</v>
      </c>
      <c r="B119" s="281" t="s">
        <v>2350</v>
      </c>
      <c r="C119" s="285" t="s">
        <v>2351</v>
      </c>
      <c r="D119" s="286">
        <v>43132</v>
      </c>
      <c r="E119" s="284" t="s">
        <v>2298</v>
      </c>
      <c r="F119" s="280">
        <v>31320155</v>
      </c>
      <c r="G119" s="284" t="s">
        <v>2300</v>
      </c>
      <c r="H119" s="20">
        <v>0.15</v>
      </c>
      <c r="I119" s="115">
        <v>4</v>
      </c>
      <c r="J119" s="134"/>
    </row>
    <row r="120" spans="1:10" ht="12.75">
      <c r="A120" s="19" t="s">
        <v>2296</v>
      </c>
      <c r="B120" s="281" t="s">
        <v>2350</v>
      </c>
      <c r="C120" s="285" t="s">
        <v>2351</v>
      </c>
      <c r="D120" s="286">
        <v>43159</v>
      </c>
      <c r="E120" s="284" t="s">
        <v>2298</v>
      </c>
      <c r="F120" s="280">
        <v>31320155</v>
      </c>
      <c r="G120" s="284" t="s">
        <v>2300</v>
      </c>
      <c r="H120" s="20">
        <v>11</v>
      </c>
      <c r="I120" s="115">
        <v>4</v>
      </c>
      <c r="J120" s="134"/>
    </row>
    <row r="121" spans="1:10" ht="12.75">
      <c r="A121" s="19" t="s">
        <v>2296</v>
      </c>
      <c r="B121" s="281" t="s">
        <v>2352</v>
      </c>
      <c r="C121" s="281" t="s">
        <v>2353</v>
      </c>
      <c r="D121" s="283" t="s">
        <v>2354</v>
      </c>
      <c r="E121" s="284" t="s">
        <v>2355</v>
      </c>
      <c r="F121" s="279" t="s">
        <v>2311</v>
      </c>
      <c r="G121" s="284" t="s">
        <v>2312</v>
      </c>
      <c r="H121" s="20">
        <v>150</v>
      </c>
      <c r="I121" s="115">
        <v>4</v>
      </c>
      <c r="J121" s="134"/>
    </row>
    <row r="122" spans="1:10" ht="12.75">
      <c r="A122" s="19" t="s">
        <v>2296</v>
      </c>
      <c r="B122" s="281" t="s">
        <v>2356</v>
      </c>
      <c r="C122" s="281" t="s">
        <v>2357</v>
      </c>
      <c r="D122" s="283" t="s">
        <v>2354</v>
      </c>
      <c r="E122" s="284" t="s">
        <v>2355</v>
      </c>
      <c r="F122" s="279" t="s">
        <v>2358</v>
      </c>
      <c r="G122" s="284" t="s">
        <v>2332</v>
      </c>
      <c r="H122" s="20">
        <v>500</v>
      </c>
      <c r="I122" s="115">
        <v>4</v>
      </c>
      <c r="J122" s="134"/>
    </row>
    <row r="123" spans="1:10" ht="22.5">
      <c r="A123" s="19" t="s">
        <v>2296</v>
      </c>
      <c r="B123" s="281" t="s">
        <v>2359</v>
      </c>
      <c r="C123" s="281" t="s">
        <v>2360</v>
      </c>
      <c r="D123" s="283" t="s">
        <v>2361</v>
      </c>
      <c r="E123" s="284" t="s">
        <v>2362</v>
      </c>
      <c r="F123" s="279" t="s">
        <v>2306</v>
      </c>
      <c r="G123" s="284" t="s">
        <v>2307</v>
      </c>
      <c r="H123" s="20">
        <v>58.01</v>
      </c>
      <c r="I123" s="115">
        <v>4</v>
      </c>
      <c r="J123" s="134"/>
    </row>
    <row r="124" spans="1:10" ht="33.75">
      <c r="A124" s="19" t="s">
        <v>2296</v>
      </c>
      <c r="B124" s="281" t="s">
        <v>2363</v>
      </c>
      <c r="C124" s="281" t="s">
        <v>2364</v>
      </c>
      <c r="D124" s="283" t="s">
        <v>2365</v>
      </c>
      <c r="E124" s="284" t="s">
        <v>2366</v>
      </c>
      <c r="F124" s="279" t="s">
        <v>2317</v>
      </c>
      <c r="G124" s="284" t="s">
        <v>2318</v>
      </c>
      <c r="H124" s="20">
        <v>120</v>
      </c>
      <c r="I124" s="115">
        <v>2</v>
      </c>
      <c r="J124" s="134"/>
    </row>
    <row r="125" spans="1:10" ht="12.75">
      <c r="A125" s="19" t="s">
        <v>2296</v>
      </c>
      <c r="B125" s="281" t="s">
        <v>2367</v>
      </c>
      <c r="C125" s="281" t="s">
        <v>2368</v>
      </c>
      <c r="D125" s="283" t="s">
        <v>2369</v>
      </c>
      <c r="E125" s="284" t="s">
        <v>2370</v>
      </c>
      <c r="F125" s="279" t="s">
        <v>2323</v>
      </c>
      <c r="G125" s="284" t="s">
        <v>2324</v>
      </c>
      <c r="H125" s="20">
        <v>20.5</v>
      </c>
      <c r="I125" s="115">
        <v>4</v>
      </c>
      <c r="J125" s="134"/>
    </row>
    <row r="126" spans="1:10" ht="12.75">
      <c r="A126" s="19" t="s">
        <v>2296</v>
      </c>
      <c r="B126" s="281" t="s">
        <v>2371</v>
      </c>
      <c r="C126" s="281" t="s">
        <v>2372</v>
      </c>
      <c r="D126" s="283" t="s">
        <v>2369</v>
      </c>
      <c r="E126" s="284" t="s">
        <v>2373</v>
      </c>
      <c r="F126" s="279" t="s">
        <v>2374</v>
      </c>
      <c r="G126" s="284" t="s">
        <v>2375</v>
      </c>
      <c r="H126" s="20">
        <v>370</v>
      </c>
      <c r="I126" s="115">
        <v>2</v>
      </c>
      <c r="J126" s="134"/>
    </row>
    <row r="127" spans="1:10" ht="12.75">
      <c r="A127" s="19" t="s">
        <v>2296</v>
      </c>
      <c r="B127" s="281" t="s">
        <v>2376</v>
      </c>
      <c r="C127" s="281" t="s">
        <v>2377</v>
      </c>
      <c r="D127" s="283" t="s">
        <v>2378</v>
      </c>
      <c r="E127" s="284" t="s">
        <v>2379</v>
      </c>
      <c r="F127" s="279" t="s">
        <v>2311</v>
      </c>
      <c r="G127" s="284" t="s">
        <v>2312</v>
      </c>
      <c r="H127" s="20">
        <v>150</v>
      </c>
      <c r="I127" s="115">
        <v>4</v>
      </c>
      <c r="J127" s="134"/>
    </row>
    <row r="128" spans="1:10" ht="12.75">
      <c r="A128" s="19" t="s">
        <v>2296</v>
      </c>
      <c r="B128" s="19" t="s">
        <v>2380</v>
      </c>
      <c r="C128" s="19" t="s">
        <v>2381</v>
      </c>
      <c r="D128" s="286">
        <v>43160</v>
      </c>
      <c r="E128" s="19" t="s">
        <v>2382</v>
      </c>
      <c r="F128" s="280">
        <v>31320155</v>
      </c>
      <c r="G128" s="284" t="s">
        <v>2300</v>
      </c>
      <c r="H128" s="20">
        <v>2.1</v>
      </c>
      <c r="I128" s="115">
        <v>4</v>
      </c>
      <c r="J128" s="134"/>
    </row>
    <row r="129" spans="1:10" ht="12.75">
      <c r="A129" s="19" t="s">
        <v>2296</v>
      </c>
      <c r="B129" s="19" t="s">
        <v>2380</v>
      </c>
      <c r="C129" s="19" t="s">
        <v>2381</v>
      </c>
      <c r="D129" s="286">
        <v>43185</v>
      </c>
      <c r="E129" s="19" t="s">
        <v>2382</v>
      </c>
      <c r="F129" s="280">
        <v>31320155</v>
      </c>
      <c r="G129" s="284" t="s">
        <v>2300</v>
      </c>
      <c r="H129" s="20">
        <v>3.5</v>
      </c>
      <c r="I129" s="115">
        <v>4</v>
      </c>
      <c r="J129" s="134"/>
    </row>
    <row r="130" spans="1:10" ht="12.75">
      <c r="A130" s="19" t="s">
        <v>2296</v>
      </c>
      <c r="B130" s="19" t="s">
        <v>2380</v>
      </c>
      <c r="C130" s="19" t="s">
        <v>2381</v>
      </c>
      <c r="D130" s="287">
        <v>43190</v>
      </c>
      <c r="E130" s="19" t="s">
        <v>2301</v>
      </c>
      <c r="F130" s="280">
        <v>31320155</v>
      </c>
      <c r="G130" s="284" t="s">
        <v>2300</v>
      </c>
      <c r="H130" s="20">
        <v>11</v>
      </c>
      <c r="I130" s="115">
        <v>4</v>
      </c>
      <c r="J130" s="134"/>
    </row>
    <row r="131" spans="1:10" ht="12.75">
      <c r="A131" s="19" t="s">
        <v>2296</v>
      </c>
      <c r="B131" s="281" t="s">
        <v>2383</v>
      </c>
      <c r="C131" s="281" t="s">
        <v>2384</v>
      </c>
      <c r="D131" s="283" t="s">
        <v>2385</v>
      </c>
      <c r="E131" s="284" t="s">
        <v>2386</v>
      </c>
      <c r="F131" s="279" t="s">
        <v>2358</v>
      </c>
      <c r="G131" s="288" t="s">
        <v>2332</v>
      </c>
      <c r="H131" s="20">
        <v>653</v>
      </c>
      <c r="I131" s="115">
        <v>4</v>
      </c>
      <c r="J131" s="134"/>
    </row>
    <row r="132" spans="1:10" ht="33.75">
      <c r="A132" s="19" t="s">
        <v>2296</v>
      </c>
      <c r="B132" s="281" t="s">
        <v>2387</v>
      </c>
      <c r="C132" s="281" t="s">
        <v>2388</v>
      </c>
      <c r="D132" s="283" t="s">
        <v>2389</v>
      </c>
      <c r="E132" s="284" t="s">
        <v>2390</v>
      </c>
      <c r="F132" s="279" t="s">
        <v>2317</v>
      </c>
      <c r="G132" s="284" t="s">
        <v>2318</v>
      </c>
      <c r="H132" s="20">
        <v>90</v>
      </c>
      <c r="I132" s="115">
        <v>2</v>
      </c>
      <c r="J132" s="134"/>
    </row>
    <row r="133" spans="1:10" ht="22.5">
      <c r="A133" s="19" t="s">
        <v>2296</v>
      </c>
      <c r="B133" s="281" t="s">
        <v>2391</v>
      </c>
      <c r="C133" s="281" t="s">
        <v>2392</v>
      </c>
      <c r="D133" s="283" t="s">
        <v>2393</v>
      </c>
      <c r="E133" s="284" t="s">
        <v>2394</v>
      </c>
      <c r="F133" s="279" t="s">
        <v>2306</v>
      </c>
      <c r="G133" s="284" t="s">
        <v>2307</v>
      </c>
      <c r="H133" s="20">
        <v>58.01</v>
      </c>
      <c r="I133" s="115">
        <v>4</v>
      </c>
      <c r="J133" s="134"/>
    </row>
    <row r="134" spans="1:10" ht="12.75">
      <c r="A134" s="19" t="s">
        <v>2296</v>
      </c>
      <c r="B134" s="281" t="s">
        <v>2395</v>
      </c>
      <c r="C134" s="281" t="s">
        <v>2396</v>
      </c>
      <c r="D134" s="283" t="s">
        <v>2397</v>
      </c>
      <c r="E134" s="284" t="s">
        <v>2398</v>
      </c>
      <c r="F134" s="279" t="s">
        <v>2323</v>
      </c>
      <c r="G134" s="284" t="s">
        <v>2324</v>
      </c>
      <c r="H134" s="20">
        <v>20.5</v>
      </c>
      <c r="I134" s="115">
        <v>4</v>
      </c>
      <c r="J134" s="134"/>
    </row>
    <row r="135" spans="1:10" ht="12.75">
      <c r="A135" s="19" t="s">
        <v>2296</v>
      </c>
      <c r="B135" s="281" t="s">
        <v>2399</v>
      </c>
      <c r="C135" s="281" t="s">
        <v>2400</v>
      </c>
      <c r="D135" s="283" t="s">
        <v>2397</v>
      </c>
      <c r="E135" s="284" t="s">
        <v>2336</v>
      </c>
      <c r="F135" s="19"/>
      <c r="G135" s="284" t="s">
        <v>2337</v>
      </c>
      <c r="H135" s="20">
        <v>750</v>
      </c>
      <c r="I135" s="115">
        <v>3</v>
      </c>
      <c r="J135" s="134"/>
    </row>
    <row r="136" spans="1:10" ht="22.5">
      <c r="A136" s="19" t="s">
        <v>2296</v>
      </c>
      <c r="B136" s="281" t="s">
        <v>2401</v>
      </c>
      <c r="C136" s="281" t="s">
        <v>2402</v>
      </c>
      <c r="D136" s="283" t="s">
        <v>2397</v>
      </c>
      <c r="E136" s="284" t="s">
        <v>2403</v>
      </c>
      <c r="F136" s="19"/>
      <c r="G136" s="284" t="s">
        <v>2404</v>
      </c>
      <c r="H136" s="20">
        <v>164.03</v>
      </c>
      <c r="I136" s="115">
        <v>3</v>
      </c>
      <c r="J136" s="134"/>
    </row>
    <row r="137" spans="1:10" ht="22.5">
      <c r="A137" s="19" t="s">
        <v>2296</v>
      </c>
      <c r="B137" s="281" t="s">
        <v>2405</v>
      </c>
      <c r="C137" s="281" t="s">
        <v>2406</v>
      </c>
      <c r="D137" s="283" t="s">
        <v>2397</v>
      </c>
      <c r="E137" s="284" t="s">
        <v>2407</v>
      </c>
      <c r="F137" s="279" t="s">
        <v>2408</v>
      </c>
      <c r="G137" s="284" t="s">
        <v>2409</v>
      </c>
      <c r="H137" s="20">
        <v>150</v>
      </c>
      <c r="I137" s="115">
        <v>3</v>
      </c>
      <c r="J137" s="134"/>
    </row>
    <row r="138" spans="1:10" ht="56.25">
      <c r="A138" s="19" t="s">
        <v>2296</v>
      </c>
      <c r="B138" s="19" t="s">
        <v>2410</v>
      </c>
      <c r="C138" s="19" t="s">
        <v>2411</v>
      </c>
      <c r="D138" s="286">
        <v>43203</v>
      </c>
      <c r="E138" s="284" t="s">
        <v>2412</v>
      </c>
      <c r="F138" s="279"/>
      <c r="G138" s="19" t="s">
        <v>2332</v>
      </c>
      <c r="H138" s="20">
        <v>1798.75</v>
      </c>
      <c r="I138" s="115">
        <v>2</v>
      </c>
      <c r="J138" s="134"/>
    </row>
    <row r="139" spans="1:10" ht="33.75">
      <c r="A139" s="19" t="s">
        <v>2296</v>
      </c>
      <c r="B139" s="281" t="s">
        <v>2413</v>
      </c>
      <c r="C139" s="19" t="s">
        <v>2414</v>
      </c>
      <c r="D139" s="283" t="s">
        <v>2397</v>
      </c>
      <c r="E139" s="284" t="s">
        <v>2415</v>
      </c>
      <c r="F139" s="279"/>
      <c r="G139" s="281" t="s">
        <v>2416</v>
      </c>
      <c r="H139" s="20">
        <v>10.26</v>
      </c>
      <c r="I139" s="115">
        <v>3</v>
      </c>
      <c r="J139" s="134"/>
    </row>
    <row r="140" spans="1:10" ht="45">
      <c r="A140" s="19" t="s">
        <v>2296</v>
      </c>
      <c r="B140" s="19" t="s">
        <v>2417</v>
      </c>
      <c r="C140" s="19" t="s">
        <v>2418</v>
      </c>
      <c r="D140" s="286">
        <v>43210</v>
      </c>
      <c r="E140" s="284" t="s">
        <v>2419</v>
      </c>
      <c r="F140" s="279"/>
      <c r="G140" s="19" t="s">
        <v>388</v>
      </c>
      <c r="H140" s="20">
        <v>132</v>
      </c>
      <c r="I140" s="115">
        <v>3</v>
      </c>
      <c r="J140" s="134"/>
    </row>
    <row r="141" spans="1:10" ht="78.75">
      <c r="A141" s="19" t="s">
        <v>2296</v>
      </c>
      <c r="B141" s="19" t="s">
        <v>2420</v>
      </c>
      <c r="C141" s="19" t="s">
        <v>2421</v>
      </c>
      <c r="D141" s="286">
        <v>43220</v>
      </c>
      <c r="E141" s="19" t="s">
        <v>2422</v>
      </c>
      <c r="F141" s="279" t="s">
        <v>2441</v>
      </c>
      <c r="G141" s="19" t="s">
        <v>2423</v>
      </c>
      <c r="H141" s="20">
        <v>489.32</v>
      </c>
      <c r="I141" s="115">
        <v>3</v>
      </c>
      <c r="J141" s="134"/>
    </row>
    <row r="142" spans="1:10" ht="67.5">
      <c r="A142" s="19" t="s">
        <v>2296</v>
      </c>
      <c r="B142" s="19" t="s">
        <v>2424</v>
      </c>
      <c r="C142" s="19" t="s">
        <v>2418</v>
      </c>
      <c r="D142" s="286">
        <v>43210</v>
      </c>
      <c r="E142" s="284" t="s">
        <v>2425</v>
      </c>
      <c r="F142" s="279"/>
      <c r="G142" s="19" t="s">
        <v>2426</v>
      </c>
      <c r="H142" s="20">
        <v>867.5</v>
      </c>
      <c r="I142" s="115">
        <v>3</v>
      </c>
      <c r="J142" s="134"/>
    </row>
    <row r="143" spans="1:10" ht="12.75">
      <c r="A143" s="19" t="s">
        <v>2296</v>
      </c>
      <c r="B143" s="19" t="s">
        <v>2427</v>
      </c>
      <c r="C143" s="19" t="s">
        <v>2428</v>
      </c>
      <c r="D143" s="286">
        <v>43210</v>
      </c>
      <c r="E143" s="19" t="s">
        <v>2429</v>
      </c>
      <c r="F143" s="279" t="s">
        <v>2442</v>
      </c>
      <c r="G143" s="19" t="s">
        <v>2430</v>
      </c>
      <c r="H143" s="20">
        <v>69.900000000000006</v>
      </c>
      <c r="I143" s="115">
        <v>4</v>
      </c>
      <c r="J143" s="134"/>
    </row>
    <row r="144" spans="1:10" ht="22.5">
      <c r="A144" s="19" t="s">
        <v>2296</v>
      </c>
      <c r="B144" s="19" t="s">
        <v>2431</v>
      </c>
      <c r="C144" s="19" t="s">
        <v>2432</v>
      </c>
      <c r="D144" s="286">
        <v>43203</v>
      </c>
      <c r="E144" s="19" t="s">
        <v>2433</v>
      </c>
      <c r="F144" s="19"/>
      <c r="G144" s="19" t="s">
        <v>327</v>
      </c>
      <c r="H144" s="20">
        <v>255.5</v>
      </c>
      <c r="I144" s="115">
        <v>3</v>
      </c>
      <c r="J144" s="134"/>
    </row>
    <row r="145" spans="1:10" ht="12.75">
      <c r="A145" s="19" t="s">
        <v>2296</v>
      </c>
      <c r="B145" s="19" t="s">
        <v>2434</v>
      </c>
      <c r="C145" s="19" t="s">
        <v>2435</v>
      </c>
      <c r="D145" s="286">
        <v>43193</v>
      </c>
      <c r="E145" s="19" t="s">
        <v>2436</v>
      </c>
      <c r="F145" s="280">
        <v>31320155</v>
      </c>
      <c r="G145" s="19" t="s">
        <v>2300</v>
      </c>
      <c r="H145" s="20">
        <v>2</v>
      </c>
      <c r="I145" s="115">
        <v>4</v>
      </c>
      <c r="J145" s="134"/>
    </row>
    <row r="146" spans="1:10" ht="12.75">
      <c r="A146" s="19" t="s">
        <v>2296</v>
      </c>
      <c r="B146" s="19" t="s">
        <v>2434</v>
      </c>
      <c r="C146" s="19" t="s">
        <v>2435</v>
      </c>
      <c r="D146" s="286">
        <v>43194</v>
      </c>
      <c r="E146" s="19" t="s">
        <v>2436</v>
      </c>
      <c r="F146" s="280">
        <v>31320155</v>
      </c>
      <c r="G146" s="19" t="s">
        <v>2300</v>
      </c>
      <c r="H146" s="20">
        <v>1.5</v>
      </c>
      <c r="I146" s="115">
        <v>4</v>
      </c>
      <c r="J146" s="134"/>
    </row>
    <row r="147" spans="1:10" ht="12.75">
      <c r="A147" s="19" t="s">
        <v>2296</v>
      </c>
      <c r="B147" s="19" t="s">
        <v>2434</v>
      </c>
      <c r="C147" s="19" t="s">
        <v>2435</v>
      </c>
      <c r="D147" s="286">
        <v>43207</v>
      </c>
      <c r="E147" s="19" t="s">
        <v>2436</v>
      </c>
      <c r="F147" s="280">
        <v>31320155</v>
      </c>
      <c r="G147" s="19" t="s">
        <v>2300</v>
      </c>
      <c r="H147" s="20">
        <v>10</v>
      </c>
      <c r="I147" s="115">
        <v>4</v>
      </c>
      <c r="J147" s="134"/>
    </row>
    <row r="148" spans="1:10" ht="12.75">
      <c r="A148" s="19" t="s">
        <v>2296</v>
      </c>
      <c r="B148" s="19" t="s">
        <v>2434</v>
      </c>
      <c r="C148" s="19" t="s">
        <v>2435</v>
      </c>
      <c r="D148" s="286">
        <v>43210</v>
      </c>
      <c r="E148" s="19" t="s">
        <v>2436</v>
      </c>
      <c r="F148" s="280">
        <v>31320155</v>
      </c>
      <c r="G148" s="19" t="s">
        <v>2300</v>
      </c>
      <c r="H148" s="20">
        <v>10.65</v>
      </c>
      <c r="I148" s="115">
        <v>4</v>
      </c>
      <c r="J148" s="134"/>
    </row>
    <row r="149" spans="1:10" ht="12.75">
      <c r="A149" s="19" t="s">
        <v>2296</v>
      </c>
      <c r="B149" s="19" t="s">
        <v>2434</v>
      </c>
      <c r="C149" s="19" t="s">
        <v>2435</v>
      </c>
      <c r="D149" s="286">
        <v>43220</v>
      </c>
      <c r="E149" s="19" t="s">
        <v>2436</v>
      </c>
      <c r="F149" s="280">
        <v>31320155</v>
      </c>
      <c r="G149" s="19" t="s">
        <v>2300</v>
      </c>
      <c r="H149" s="20">
        <v>11</v>
      </c>
      <c r="I149" s="115">
        <v>4</v>
      </c>
      <c r="J149" s="134"/>
    </row>
    <row r="150" spans="1:10" ht="22.5">
      <c r="A150" s="19" t="s">
        <v>2296</v>
      </c>
      <c r="B150" s="19" t="s">
        <v>2437</v>
      </c>
      <c r="C150" s="19" t="s">
        <v>2438</v>
      </c>
      <c r="D150" s="286">
        <v>43203</v>
      </c>
      <c r="E150" s="19" t="s">
        <v>2439</v>
      </c>
      <c r="F150" s="279" t="s">
        <v>2440</v>
      </c>
      <c r="G150" s="19" t="s">
        <v>713</v>
      </c>
      <c r="H150" s="20">
        <v>397.5</v>
      </c>
      <c r="I150" s="115">
        <v>3</v>
      </c>
      <c r="J150" s="134"/>
    </row>
    <row r="151" spans="1:10" ht="12.75">
      <c r="A151" s="19" t="s">
        <v>2296</v>
      </c>
      <c r="B151" s="281" t="s">
        <v>2435</v>
      </c>
      <c r="C151" s="281" t="s">
        <v>2443</v>
      </c>
      <c r="D151" s="283" t="s">
        <v>2444</v>
      </c>
      <c r="E151" s="284" t="s">
        <v>2445</v>
      </c>
      <c r="F151" s="279" t="s">
        <v>2358</v>
      </c>
      <c r="G151" s="284" t="s">
        <v>2332</v>
      </c>
      <c r="H151" s="20">
        <v>552</v>
      </c>
      <c r="I151" s="115">
        <v>4</v>
      </c>
      <c r="J151" s="134"/>
    </row>
    <row r="152" spans="1:10" ht="12.75">
      <c r="A152" s="19" t="s">
        <v>2296</v>
      </c>
      <c r="B152" s="281" t="s">
        <v>2446</v>
      </c>
      <c r="C152" s="281" t="s">
        <v>2447</v>
      </c>
      <c r="D152" s="283" t="s">
        <v>2444</v>
      </c>
      <c r="E152" s="284" t="s">
        <v>2448</v>
      </c>
      <c r="F152" s="19"/>
      <c r="G152" s="284" t="s">
        <v>2449</v>
      </c>
      <c r="H152" s="20">
        <v>150</v>
      </c>
      <c r="I152" s="115">
        <v>4</v>
      </c>
      <c r="J152" s="134"/>
    </row>
    <row r="153" spans="1:10" ht="33.75">
      <c r="A153" s="19" t="s">
        <v>2296</v>
      </c>
      <c r="B153" s="281" t="s">
        <v>2450</v>
      </c>
      <c r="C153" s="281" t="s">
        <v>2451</v>
      </c>
      <c r="D153" s="283" t="s">
        <v>2452</v>
      </c>
      <c r="E153" s="284" t="s">
        <v>2453</v>
      </c>
      <c r="F153" s="279" t="s">
        <v>2317</v>
      </c>
      <c r="G153" s="284" t="s">
        <v>2318</v>
      </c>
      <c r="H153" s="20">
        <v>120</v>
      </c>
      <c r="I153" s="115">
        <v>2</v>
      </c>
      <c r="J153" s="134"/>
    </row>
    <row r="154" spans="1:10" ht="22.5">
      <c r="A154" s="19" t="s">
        <v>2296</v>
      </c>
      <c r="B154" s="281" t="s">
        <v>2454</v>
      </c>
      <c r="C154" s="281" t="s">
        <v>2455</v>
      </c>
      <c r="D154" s="283" t="s">
        <v>2456</v>
      </c>
      <c r="E154" s="284" t="s">
        <v>2457</v>
      </c>
      <c r="F154" s="279" t="s">
        <v>2306</v>
      </c>
      <c r="G154" s="284" t="s">
        <v>2307</v>
      </c>
      <c r="H154" s="20">
        <v>58.01</v>
      </c>
      <c r="I154" s="115">
        <v>4</v>
      </c>
      <c r="J154" s="134"/>
    </row>
    <row r="155" spans="1:10" ht="12.75">
      <c r="A155" s="19" t="s">
        <v>2296</v>
      </c>
      <c r="B155" s="281" t="s">
        <v>2458</v>
      </c>
      <c r="C155" s="281" t="s">
        <v>2459</v>
      </c>
      <c r="D155" s="283" t="s">
        <v>2456</v>
      </c>
      <c r="E155" s="284" t="s">
        <v>2460</v>
      </c>
      <c r="F155" s="279" t="s">
        <v>2323</v>
      </c>
      <c r="G155" s="284" t="s">
        <v>2324</v>
      </c>
      <c r="H155" s="20">
        <v>20.5</v>
      </c>
      <c r="I155" s="115">
        <v>4</v>
      </c>
      <c r="J155" s="134"/>
    </row>
    <row r="156" spans="1:10" ht="12.75">
      <c r="A156" s="19" t="s">
        <v>2296</v>
      </c>
      <c r="B156" s="281" t="s">
        <v>2461</v>
      </c>
      <c r="C156" s="281" t="s">
        <v>2462</v>
      </c>
      <c r="D156" s="283" t="s">
        <v>2463</v>
      </c>
      <c r="E156" s="284" t="s">
        <v>2464</v>
      </c>
      <c r="F156" s="279" t="s">
        <v>2465</v>
      </c>
      <c r="G156" s="284" t="s">
        <v>2466</v>
      </c>
      <c r="H156" s="20">
        <v>11.94</v>
      </c>
      <c r="I156" s="115">
        <v>4</v>
      </c>
      <c r="J156" s="134"/>
    </row>
    <row r="157" spans="1:10" ht="22.5">
      <c r="A157" s="19" t="s">
        <v>2296</v>
      </c>
      <c r="B157" s="281" t="s">
        <v>2467</v>
      </c>
      <c r="C157" s="281" t="s">
        <v>2468</v>
      </c>
      <c r="D157" s="283" t="s">
        <v>2463</v>
      </c>
      <c r="E157" s="284" t="s">
        <v>2469</v>
      </c>
      <c r="F157" s="279" t="s">
        <v>2465</v>
      </c>
      <c r="G157" s="284" t="s">
        <v>2466</v>
      </c>
      <c r="H157" s="20">
        <v>40.32</v>
      </c>
      <c r="I157" s="115">
        <v>4</v>
      </c>
      <c r="J157" s="134"/>
    </row>
    <row r="158" spans="1:10" ht="56.25">
      <c r="A158" s="19" t="s">
        <v>2296</v>
      </c>
      <c r="B158" s="19" t="s">
        <v>2470</v>
      </c>
      <c r="C158" s="19" t="s">
        <v>2471</v>
      </c>
      <c r="D158" s="286">
        <v>43223</v>
      </c>
      <c r="E158" s="284" t="s">
        <v>2472</v>
      </c>
      <c r="F158" s="19"/>
      <c r="G158" s="19" t="s">
        <v>2332</v>
      </c>
      <c r="H158" s="20">
        <v>330</v>
      </c>
      <c r="I158" s="115">
        <v>3</v>
      </c>
      <c r="J158" s="134"/>
    </row>
    <row r="159" spans="1:10" ht="12.75">
      <c r="A159" s="19" t="s">
        <v>2296</v>
      </c>
      <c r="B159" s="19" t="s">
        <v>2473</v>
      </c>
      <c r="C159" s="19" t="s">
        <v>2474</v>
      </c>
      <c r="D159" s="286">
        <v>43222</v>
      </c>
      <c r="E159" s="19" t="s">
        <v>2475</v>
      </c>
      <c r="F159" s="280">
        <v>31320155</v>
      </c>
      <c r="G159" s="19" t="s">
        <v>2300</v>
      </c>
      <c r="H159" s="20">
        <v>2.25</v>
      </c>
      <c r="I159" s="115">
        <v>4</v>
      </c>
      <c r="J159" s="134"/>
    </row>
    <row r="160" spans="1:10" ht="12.75">
      <c r="A160" s="19" t="s">
        <v>2296</v>
      </c>
      <c r="B160" s="19" t="s">
        <v>2473</v>
      </c>
      <c r="C160" s="19" t="s">
        <v>2474</v>
      </c>
      <c r="D160" s="286">
        <v>43251</v>
      </c>
      <c r="E160" s="19" t="s">
        <v>2301</v>
      </c>
      <c r="F160" s="280">
        <v>31320155</v>
      </c>
      <c r="G160" s="19" t="s">
        <v>2300</v>
      </c>
      <c r="H160" s="20">
        <v>11</v>
      </c>
      <c r="I160" s="115">
        <v>4</v>
      </c>
      <c r="J160" s="134"/>
    </row>
    <row r="161" spans="1:10" ht="12.75">
      <c r="A161" s="19" t="s">
        <v>2296</v>
      </c>
      <c r="B161" s="19"/>
      <c r="C161" s="19"/>
      <c r="D161" s="283"/>
      <c r="E161" s="19"/>
      <c r="F161" s="19"/>
      <c r="G161" s="19"/>
      <c r="H161" s="20"/>
      <c r="I161" s="115"/>
      <c r="J161" s="134"/>
    </row>
    <row r="162" spans="1:10" ht="12.75">
      <c r="A162" s="19" t="s">
        <v>2296</v>
      </c>
      <c r="B162" s="19"/>
      <c r="C162" s="19"/>
      <c r="D162" s="281"/>
      <c r="E162" s="19"/>
      <c r="F162" s="19"/>
      <c r="G162" s="19"/>
      <c r="H162" s="20"/>
      <c r="I162" s="115"/>
      <c r="J162" s="134"/>
    </row>
    <row r="163" spans="1:10" ht="12.75">
      <c r="A163" s="19" t="s">
        <v>2296</v>
      </c>
      <c r="B163" s="19"/>
      <c r="C163" s="19"/>
      <c r="D163" s="281"/>
      <c r="E163" s="19"/>
      <c r="F163" s="19"/>
      <c r="G163" s="19"/>
      <c r="H163" s="20"/>
      <c r="I163" s="115"/>
      <c r="J163" s="134"/>
    </row>
    <row r="164" spans="1:10" ht="12.75">
      <c r="A164" s="19" t="s">
        <v>2296</v>
      </c>
      <c r="B164" s="19"/>
      <c r="C164" s="19"/>
      <c r="D164" s="281"/>
      <c r="E164" s="19"/>
      <c r="F164" s="19"/>
      <c r="G164" s="19"/>
      <c r="H164" s="20"/>
      <c r="I164" s="115"/>
      <c r="J164" s="134"/>
    </row>
    <row r="165" spans="1:10" ht="12.75">
      <c r="A165" s="19" t="s">
        <v>2296</v>
      </c>
      <c r="B165" s="19"/>
      <c r="C165" s="19"/>
      <c r="D165" s="281"/>
      <c r="E165" s="19"/>
      <c r="F165" s="19"/>
      <c r="G165" s="19"/>
      <c r="H165" s="20"/>
      <c r="I165" s="115"/>
      <c r="J165" s="134"/>
    </row>
    <row r="166" spans="1:10" ht="12.75">
      <c r="A166" s="19" t="s">
        <v>2296</v>
      </c>
      <c r="B166" s="19"/>
      <c r="C166" s="19"/>
      <c r="D166" s="281"/>
      <c r="E166" s="19"/>
      <c r="F166" s="19"/>
      <c r="G166" s="19"/>
      <c r="H166" s="20"/>
      <c r="I166" s="115"/>
      <c r="J166" s="134"/>
    </row>
    <row r="167" spans="1:10" ht="12.75">
      <c r="A167" s="19" t="s">
        <v>2296</v>
      </c>
      <c r="B167" s="19"/>
      <c r="C167" s="19"/>
      <c r="D167" s="281"/>
      <c r="E167" s="19"/>
      <c r="F167" s="19"/>
      <c r="G167" s="19"/>
      <c r="H167" s="20"/>
      <c r="I167" s="115"/>
      <c r="J167" s="134"/>
    </row>
    <row r="168" spans="1:10" ht="12.75">
      <c r="A168" s="19" t="s">
        <v>2296</v>
      </c>
      <c r="B168" s="19"/>
      <c r="C168" s="19"/>
      <c r="D168" s="281"/>
      <c r="E168" s="19"/>
      <c r="F168" s="19"/>
      <c r="G168" s="19"/>
      <c r="H168" s="20"/>
      <c r="I168" s="115"/>
      <c r="J168" s="134"/>
    </row>
    <row r="169" spans="1:10" ht="12.75">
      <c r="A169" s="19" t="s">
        <v>2296</v>
      </c>
      <c r="B169" s="19"/>
      <c r="C169" s="19"/>
      <c r="D169" s="281"/>
      <c r="E169" s="19"/>
      <c r="F169" s="19"/>
      <c r="G169" s="19"/>
      <c r="H169" s="20"/>
      <c r="I169" s="115"/>
      <c r="J169" s="134"/>
    </row>
    <row r="170" spans="1:10" ht="12.75">
      <c r="A170" s="19" t="s">
        <v>2296</v>
      </c>
      <c r="B170" s="19"/>
      <c r="C170" s="19"/>
      <c r="D170" s="281"/>
      <c r="E170" s="19"/>
      <c r="F170" s="19"/>
      <c r="G170" s="19"/>
      <c r="H170" s="20"/>
      <c r="I170" s="115"/>
      <c r="J170" s="134"/>
    </row>
    <row r="171" spans="1:10" ht="12.75">
      <c r="A171" s="19" t="s">
        <v>2296</v>
      </c>
      <c r="B171" s="19"/>
      <c r="C171" s="19"/>
      <c r="D171" s="281"/>
      <c r="E171" s="19"/>
      <c r="F171" s="19"/>
      <c r="G171" s="19"/>
      <c r="H171" s="20"/>
      <c r="I171" s="115"/>
      <c r="J171" s="134"/>
    </row>
    <row r="172" spans="1:10" ht="12.75">
      <c r="A172" s="19" t="s">
        <v>2296</v>
      </c>
      <c r="B172" s="19"/>
      <c r="C172" s="19"/>
      <c r="D172" s="281"/>
      <c r="E172" s="19"/>
      <c r="F172" s="19"/>
      <c r="G172" s="19"/>
      <c r="H172" s="20"/>
      <c r="I172" s="115"/>
      <c r="J172" s="134"/>
    </row>
    <row r="173" spans="1:10" ht="12.75">
      <c r="A173" s="19" t="s">
        <v>2296</v>
      </c>
      <c r="B173" s="19"/>
      <c r="C173" s="19"/>
      <c r="D173" s="281"/>
      <c r="E173" s="19"/>
      <c r="F173" s="19"/>
      <c r="G173" s="19"/>
      <c r="H173" s="20"/>
      <c r="I173" s="115"/>
      <c r="J173" s="134"/>
    </row>
    <row r="174" spans="1:10" ht="12.75">
      <c r="A174" s="19" t="s">
        <v>2296</v>
      </c>
      <c r="B174" s="19"/>
      <c r="C174" s="19"/>
      <c r="D174" s="281"/>
      <c r="E174" s="19"/>
      <c r="F174" s="19"/>
      <c r="G174" s="19"/>
      <c r="H174" s="20"/>
      <c r="I174" s="115"/>
      <c r="J174" s="134"/>
    </row>
    <row r="175" spans="1:10" ht="12.75">
      <c r="A175" s="19" t="s">
        <v>2296</v>
      </c>
      <c r="B175" s="19"/>
      <c r="C175" s="19"/>
      <c r="D175" s="281"/>
      <c r="E175" s="19"/>
      <c r="F175" s="19"/>
      <c r="G175" s="19"/>
      <c r="H175" s="20"/>
      <c r="I175" s="115"/>
      <c r="J175" s="134"/>
    </row>
    <row r="176" spans="1:10" ht="12.75">
      <c r="A176" s="19" t="s">
        <v>2296</v>
      </c>
      <c r="B176" s="19"/>
      <c r="C176" s="19"/>
      <c r="D176" s="281"/>
      <c r="E176" s="19"/>
      <c r="F176" s="19"/>
      <c r="G176" s="19"/>
      <c r="H176" s="20"/>
      <c r="I176" s="115"/>
      <c r="J176" s="134"/>
    </row>
    <row r="177" spans="1:10" ht="12.75">
      <c r="A177" s="19"/>
      <c r="B177" s="19"/>
      <c r="C177" s="19"/>
      <c r="D177" s="22"/>
      <c r="E177" s="19"/>
      <c r="F177" s="19"/>
      <c r="G177" s="19"/>
      <c r="H177" s="20"/>
      <c r="I177" s="115"/>
      <c r="J177" s="134"/>
    </row>
    <row r="178" spans="1:10" ht="12.75">
      <c r="A178" s="19"/>
      <c r="B178" s="19"/>
      <c r="C178" s="19"/>
      <c r="D178" s="22"/>
      <c r="E178" s="19"/>
      <c r="F178" s="19"/>
      <c r="G178" s="19"/>
      <c r="H178" s="20"/>
      <c r="I178" s="115"/>
      <c r="J178" s="134"/>
    </row>
    <row r="179" spans="1:10" ht="12.75">
      <c r="A179" s="19"/>
      <c r="B179" s="19"/>
      <c r="C179" s="19"/>
      <c r="D179" s="22"/>
      <c r="E179" s="19"/>
      <c r="F179" s="19"/>
      <c r="G179" s="19"/>
      <c r="H179" s="20"/>
      <c r="I179" s="115"/>
      <c r="J179" s="134"/>
    </row>
    <row r="180" spans="1:10" ht="12.75">
      <c r="A180" s="19"/>
      <c r="B180" s="19"/>
      <c r="C180" s="19"/>
      <c r="D180" s="22"/>
      <c r="E180" s="19"/>
      <c r="F180" s="19"/>
      <c r="G180" s="19"/>
      <c r="H180" s="20"/>
      <c r="I180" s="115"/>
      <c r="J180" s="134"/>
    </row>
    <row r="181" spans="1:10" ht="12.75">
      <c r="A181" s="19"/>
      <c r="B181" s="19"/>
      <c r="C181" s="19"/>
      <c r="D181" s="22"/>
      <c r="E181" s="19"/>
      <c r="F181" s="19"/>
      <c r="G181" s="19"/>
      <c r="H181" s="20"/>
      <c r="I181" s="115"/>
      <c r="J181" s="134"/>
    </row>
    <row r="182" spans="1:10" ht="12.75">
      <c r="A182" s="19"/>
      <c r="B182" s="19"/>
      <c r="C182" s="19"/>
      <c r="D182" s="22"/>
      <c r="E182" s="19"/>
      <c r="F182" s="19"/>
      <c r="G182" s="19"/>
      <c r="H182" s="20"/>
      <c r="I182" s="115"/>
      <c r="J182" s="134"/>
    </row>
    <row r="183" spans="1:10" ht="12.75">
      <c r="A183" s="19"/>
      <c r="B183" s="19"/>
      <c r="C183" s="19"/>
      <c r="D183" s="22"/>
      <c r="E183" s="19"/>
      <c r="F183" s="19"/>
      <c r="G183" s="19"/>
      <c r="H183" s="20"/>
      <c r="I183" s="115"/>
      <c r="J183" s="134"/>
    </row>
    <row r="184" spans="1:10" ht="12.75">
      <c r="A184" s="19"/>
      <c r="B184" s="19"/>
      <c r="C184" s="19"/>
      <c r="D184" s="22"/>
      <c r="E184" s="19"/>
      <c r="F184" s="19"/>
      <c r="G184" s="19"/>
      <c r="H184" s="20"/>
      <c r="I184" s="115"/>
      <c r="J184" s="134"/>
    </row>
    <row r="185" spans="1:10" ht="12.75">
      <c r="A185" s="19"/>
      <c r="B185" s="19"/>
      <c r="C185" s="19"/>
      <c r="D185" s="22"/>
      <c r="E185" s="19"/>
      <c r="F185" s="19"/>
      <c r="G185" s="19"/>
      <c r="H185" s="20"/>
      <c r="I185" s="115"/>
      <c r="J185" s="134"/>
    </row>
    <row r="186" spans="1:10" ht="12.75">
      <c r="A186" s="19"/>
      <c r="B186" s="19"/>
      <c r="C186" s="19"/>
      <c r="D186" s="22"/>
      <c r="E186" s="19"/>
      <c r="F186" s="19"/>
      <c r="G186" s="19"/>
      <c r="H186" s="20"/>
      <c r="I186" s="115"/>
      <c r="J186" s="134"/>
    </row>
    <row r="187" spans="1:10" ht="12.75">
      <c r="A187" s="19"/>
      <c r="B187" s="19"/>
      <c r="C187" s="19"/>
      <c r="D187" s="22"/>
      <c r="E187" s="19"/>
      <c r="F187" s="19"/>
      <c r="G187" s="19"/>
      <c r="H187" s="20"/>
      <c r="I187" s="115"/>
      <c r="J187" s="134"/>
    </row>
    <row r="188" spans="1:10" ht="12.75">
      <c r="A188" s="19"/>
      <c r="B188" s="19"/>
      <c r="C188" s="19"/>
      <c r="D188" s="22"/>
      <c r="E188" s="19"/>
      <c r="F188" s="19"/>
      <c r="G188" s="19"/>
      <c r="H188" s="20"/>
      <c r="I188" s="115"/>
      <c r="J188" s="134"/>
    </row>
    <row r="189" spans="1:10" ht="12.75">
      <c r="A189" s="19"/>
      <c r="B189" s="19"/>
      <c r="C189" s="19"/>
      <c r="D189" s="22"/>
      <c r="E189" s="19"/>
      <c r="F189" s="19"/>
      <c r="G189" s="19"/>
      <c r="H189" s="20"/>
      <c r="I189" s="115"/>
      <c r="J189" s="134"/>
    </row>
    <row r="190" spans="1:10" ht="12.75">
      <c r="A190" s="19"/>
      <c r="B190" s="19"/>
      <c r="C190" s="19"/>
      <c r="D190" s="22"/>
      <c r="E190" s="19"/>
      <c r="F190" s="19"/>
      <c r="G190" s="19"/>
      <c r="H190" s="20"/>
      <c r="I190" s="115"/>
      <c r="J190" s="134"/>
    </row>
    <row r="191" spans="1:10" ht="12.75">
      <c r="A191" s="19"/>
      <c r="B191" s="19"/>
      <c r="C191" s="19"/>
      <c r="D191" s="22"/>
      <c r="E191" s="19"/>
      <c r="F191" s="19"/>
      <c r="G191" s="19"/>
      <c r="H191" s="20"/>
      <c r="I191" s="115"/>
      <c r="J191" s="134"/>
    </row>
    <row r="192" spans="1:10" ht="12.75">
      <c r="A192" s="19"/>
      <c r="B192" s="19"/>
      <c r="C192" s="19"/>
      <c r="D192" s="22"/>
      <c r="E192" s="19"/>
      <c r="F192" s="19"/>
      <c r="G192" s="19"/>
      <c r="H192" s="20"/>
      <c r="I192" s="115"/>
      <c r="J192" s="134"/>
    </row>
    <row r="193" spans="1:10" ht="12.75">
      <c r="A193" s="19"/>
      <c r="B193" s="19"/>
      <c r="C193" s="19"/>
      <c r="D193" s="22"/>
      <c r="E193" s="19"/>
      <c r="F193" s="19"/>
      <c r="G193" s="19"/>
      <c r="H193" s="20"/>
      <c r="I193" s="115"/>
      <c r="J193" s="134"/>
    </row>
    <row r="194" spans="1:10" ht="12.75">
      <c r="A194" s="19"/>
      <c r="B194" s="19"/>
      <c r="C194" s="19"/>
      <c r="D194" s="22"/>
      <c r="E194" s="19"/>
      <c r="F194" s="19"/>
      <c r="G194" s="19"/>
      <c r="H194" s="20"/>
      <c r="I194" s="115"/>
      <c r="J194" s="134"/>
    </row>
    <row r="195" spans="1:10" ht="12.75">
      <c r="A195" s="19"/>
      <c r="B195" s="19"/>
      <c r="C195" s="19"/>
      <c r="D195" s="22"/>
      <c r="E195" s="19"/>
      <c r="F195" s="19"/>
      <c r="G195" s="19"/>
      <c r="H195" s="20"/>
      <c r="I195" s="115"/>
      <c r="J195" s="134"/>
    </row>
    <row r="196" spans="1:10" ht="12.75">
      <c r="A196" s="19"/>
      <c r="B196" s="19"/>
      <c r="C196" s="19"/>
      <c r="D196" s="22"/>
      <c r="E196" s="19"/>
      <c r="F196" s="19"/>
      <c r="G196" s="19"/>
      <c r="H196" s="20"/>
      <c r="I196" s="115"/>
      <c r="J196" s="134"/>
    </row>
    <row r="197" spans="1:10" ht="12.75">
      <c r="A197" s="19"/>
      <c r="B197" s="19"/>
      <c r="C197" s="19"/>
      <c r="D197" s="22"/>
      <c r="E197" s="19"/>
      <c r="F197" s="19"/>
      <c r="G197" s="19"/>
      <c r="H197" s="20"/>
      <c r="I197" s="115"/>
      <c r="J197" s="134"/>
    </row>
    <row r="198" spans="1:10" ht="12.75">
      <c r="A198" s="19"/>
      <c r="B198" s="19"/>
      <c r="C198" s="19"/>
      <c r="D198" s="22"/>
      <c r="E198" s="19"/>
      <c r="F198" s="19"/>
      <c r="G198" s="19"/>
      <c r="H198" s="20"/>
      <c r="I198" s="115"/>
      <c r="J198" s="134"/>
    </row>
    <row r="199" spans="1:10" ht="12.75">
      <c r="A199" s="19"/>
      <c r="B199" s="19"/>
      <c r="C199" s="19"/>
      <c r="D199" s="22"/>
      <c r="E199" s="19"/>
      <c r="F199" s="19"/>
      <c r="G199" s="19"/>
      <c r="H199" s="20"/>
      <c r="I199" s="115"/>
      <c r="J199" s="134"/>
    </row>
    <row r="200" spans="1:10" ht="12.75">
      <c r="A200" s="19"/>
      <c r="B200" s="19"/>
      <c r="C200" s="19"/>
      <c r="D200" s="22"/>
      <c r="E200" s="19"/>
      <c r="F200" s="19"/>
      <c r="G200" s="19"/>
      <c r="H200" s="20"/>
      <c r="I200" s="115"/>
      <c r="J200" s="134"/>
    </row>
    <row r="201" spans="1:10" ht="12.75">
      <c r="A201" s="19"/>
      <c r="B201" s="19"/>
      <c r="C201" s="19"/>
      <c r="D201" s="22"/>
      <c r="E201" s="19"/>
      <c r="F201" s="19"/>
      <c r="G201" s="19"/>
      <c r="H201" s="20"/>
      <c r="I201" s="115"/>
      <c r="J201" s="134"/>
    </row>
    <row r="202" spans="1:10" ht="12.75">
      <c r="A202" s="19"/>
      <c r="B202" s="19"/>
      <c r="C202" s="19"/>
      <c r="D202" s="22"/>
      <c r="E202" s="19"/>
      <c r="F202" s="19"/>
      <c r="G202" s="19"/>
      <c r="H202" s="20"/>
      <c r="I202" s="115"/>
      <c r="J202" s="134"/>
    </row>
    <row r="203" spans="1:10" ht="12.75">
      <c r="A203" s="19"/>
      <c r="B203" s="19"/>
      <c r="C203" s="19"/>
      <c r="D203" s="22"/>
      <c r="E203" s="19"/>
      <c r="F203" s="19"/>
      <c r="G203" s="19"/>
      <c r="H203" s="20"/>
      <c r="I203" s="115"/>
      <c r="J203" s="134"/>
    </row>
    <row r="204" spans="1:10" ht="12.75">
      <c r="A204" s="19"/>
      <c r="B204" s="19"/>
      <c r="C204" s="19"/>
      <c r="D204" s="22"/>
      <c r="E204" s="19"/>
      <c r="F204" s="19"/>
      <c r="G204" s="19"/>
      <c r="H204" s="20"/>
      <c r="I204" s="115"/>
      <c r="J204" s="134"/>
    </row>
    <row r="205" spans="1:10" ht="12.75">
      <c r="A205" s="19"/>
      <c r="B205" s="19"/>
      <c r="C205" s="19"/>
      <c r="D205" s="22"/>
      <c r="E205" s="19"/>
      <c r="F205" s="19"/>
      <c r="G205" s="19"/>
      <c r="H205" s="20"/>
      <c r="I205" s="115"/>
      <c r="J205" s="134"/>
    </row>
    <row r="206" spans="1:10" ht="12.75">
      <c r="A206" s="19"/>
      <c r="B206" s="19"/>
      <c r="C206" s="19"/>
      <c r="D206" s="22"/>
      <c r="E206" s="19"/>
      <c r="F206" s="19"/>
      <c r="G206" s="19"/>
      <c r="H206" s="20"/>
      <c r="I206" s="115"/>
      <c r="J206" s="134"/>
    </row>
    <row r="207" spans="1:10" ht="12.75">
      <c r="A207" s="19"/>
      <c r="B207" s="19"/>
      <c r="C207" s="19"/>
      <c r="D207" s="22"/>
      <c r="E207" s="19"/>
      <c r="F207" s="19"/>
      <c r="G207" s="19"/>
      <c r="H207" s="20"/>
      <c r="I207" s="115"/>
      <c r="J207" s="134"/>
    </row>
    <row r="208" spans="1:10" ht="12.75">
      <c r="A208" s="19"/>
      <c r="B208" s="19"/>
      <c r="C208" s="19"/>
      <c r="D208" s="22"/>
      <c r="E208" s="19"/>
      <c r="F208" s="19"/>
      <c r="G208" s="19"/>
      <c r="H208" s="20"/>
      <c r="I208" s="115"/>
      <c r="J208" s="134"/>
    </row>
    <row r="209" spans="1:10" ht="12.75">
      <c r="A209" s="19"/>
      <c r="B209" s="19"/>
      <c r="C209" s="19"/>
      <c r="D209" s="22"/>
      <c r="E209" s="19"/>
      <c r="F209" s="19"/>
      <c r="G209" s="19"/>
      <c r="H209" s="20"/>
      <c r="I209" s="115"/>
      <c r="J209" s="134"/>
    </row>
    <row r="210" spans="1:10" ht="12.75">
      <c r="A210" s="19"/>
      <c r="B210" s="19"/>
      <c r="C210" s="19"/>
      <c r="D210" s="22"/>
      <c r="E210" s="19"/>
      <c r="F210" s="19"/>
      <c r="G210" s="19"/>
      <c r="H210" s="20"/>
      <c r="I210" s="115"/>
      <c r="J210" s="134"/>
    </row>
    <row r="211" spans="1:10" ht="12.75">
      <c r="A211" s="19"/>
      <c r="B211" s="19"/>
      <c r="C211" s="19"/>
      <c r="D211" s="22"/>
      <c r="E211" s="19"/>
      <c r="F211" s="19"/>
      <c r="G211" s="19"/>
      <c r="H211" s="20"/>
      <c r="I211" s="115"/>
      <c r="J211" s="134"/>
    </row>
    <row r="212" spans="1:10" ht="12.75">
      <c r="A212" s="19"/>
      <c r="B212" s="19"/>
      <c r="C212" s="19"/>
      <c r="D212" s="22"/>
      <c r="E212" s="19"/>
      <c r="F212" s="19"/>
      <c r="G212" s="19"/>
      <c r="H212" s="20"/>
      <c r="I212" s="115"/>
      <c r="J212" s="134"/>
    </row>
    <row r="213" spans="1:10" ht="12.75">
      <c r="A213" s="19"/>
      <c r="B213" s="19"/>
      <c r="C213" s="19"/>
      <c r="D213" s="22"/>
      <c r="E213" s="19"/>
      <c r="F213" s="19"/>
      <c r="G213" s="19"/>
      <c r="H213" s="20"/>
      <c r="I213" s="115"/>
      <c r="J213" s="134"/>
    </row>
    <row r="214" spans="1:10" ht="12.75">
      <c r="A214" s="19"/>
      <c r="B214" s="19"/>
      <c r="C214" s="19"/>
      <c r="D214" s="22"/>
      <c r="E214" s="19"/>
      <c r="F214" s="19"/>
      <c r="G214" s="19"/>
      <c r="H214" s="20"/>
      <c r="I214" s="115"/>
      <c r="J214" s="134"/>
    </row>
    <row r="215" spans="1:10" ht="12.75">
      <c r="A215" s="19"/>
      <c r="B215" s="19"/>
      <c r="C215" s="19"/>
      <c r="D215" s="22"/>
      <c r="E215" s="19"/>
      <c r="F215" s="19"/>
      <c r="G215" s="19"/>
      <c r="H215" s="20"/>
      <c r="I215" s="115"/>
      <c r="J215" s="134"/>
    </row>
    <row r="216" spans="1:10" ht="12.75">
      <c r="A216" s="19"/>
      <c r="B216" s="19"/>
      <c r="C216" s="19"/>
      <c r="D216" s="22"/>
      <c r="E216" s="19"/>
      <c r="F216" s="19"/>
      <c r="G216" s="19"/>
      <c r="H216" s="20"/>
      <c r="I216" s="115"/>
      <c r="J216" s="134"/>
    </row>
    <row r="217" spans="1:10" ht="12.75">
      <c r="A217" s="19"/>
      <c r="B217" s="19"/>
      <c r="C217" s="19"/>
      <c r="D217" s="22"/>
      <c r="E217" s="19"/>
      <c r="F217" s="19"/>
      <c r="G217" s="19"/>
      <c r="H217" s="20"/>
      <c r="I217" s="115"/>
      <c r="J217" s="134"/>
    </row>
    <row r="218" spans="1:10" ht="12.75">
      <c r="A218" s="19"/>
      <c r="B218" s="19"/>
      <c r="C218" s="19"/>
      <c r="D218" s="22"/>
      <c r="E218" s="19"/>
      <c r="F218" s="19"/>
      <c r="G218" s="19"/>
      <c r="H218" s="20"/>
      <c r="I218" s="115"/>
      <c r="J218" s="134"/>
    </row>
    <row r="219" spans="1:10" ht="12.75">
      <c r="A219" s="19"/>
      <c r="B219" s="19"/>
      <c r="C219" s="19"/>
      <c r="D219" s="22"/>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ht="12.75">
      <c r="A4363" s="19"/>
      <c r="B4363" s="19"/>
      <c r="C4363" s="19"/>
      <c r="D4363" s="22"/>
      <c r="E4363" s="19"/>
      <c r="F4363" s="19"/>
      <c r="G4363" s="19"/>
      <c r="H4363" s="20"/>
      <c r="I4363" s="115"/>
      <c r="J4363" s="134"/>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row r="4873" spans="1:9">
      <c r="A4873" s="19"/>
      <c r="B4873" s="19"/>
      <c r="C4873" s="19"/>
      <c r="D4873" s="22"/>
      <c r="E4873" s="19"/>
      <c r="F4873" s="19"/>
      <c r="G4873" s="19"/>
      <c r="H4873" s="20"/>
      <c r="I4873" s="115"/>
    </row>
  </sheetData>
  <mergeCells count="5">
    <mergeCell ref="A105:I105"/>
    <mergeCell ref="A100:G100"/>
    <mergeCell ref="H101:I101"/>
    <mergeCell ref="H100:I100"/>
    <mergeCell ref="A101:G101"/>
  </mergeCells>
  <conditionalFormatting sqref="A106:I4873">
    <cfRule type="expression" dxfId="323" priority="577" stopIfTrue="1">
      <formula>$A106&lt;&gt;""</formula>
    </cfRule>
  </conditionalFormatting>
  <conditionalFormatting sqref="E1237:G1237 E1127:F1127 E1129:G1133">
    <cfRule type="expression" dxfId="322" priority="576" stopIfTrue="1">
      <formula>$A1127&lt;&gt;""</formula>
    </cfRule>
  </conditionalFormatting>
  <conditionalFormatting sqref="B4220:C4222">
    <cfRule type="expression" dxfId="321" priority="575" stopIfTrue="1">
      <formula>$A4220&lt;&gt;""</formula>
    </cfRule>
  </conditionalFormatting>
  <conditionalFormatting sqref="E4220:G4222 I4220:I4222">
    <cfRule type="expression" dxfId="320" priority="574" stopIfTrue="1">
      <formula>$A4220&lt;&gt;""</formula>
    </cfRule>
  </conditionalFormatting>
  <conditionalFormatting sqref="A4220:A4222">
    <cfRule type="expression" dxfId="319" priority="573" stopIfTrue="1">
      <formula>$A4220&lt;&gt;""</formula>
    </cfRule>
  </conditionalFormatting>
  <conditionalFormatting sqref="D1529:D4247">
    <cfRule type="expression" dxfId="318" priority="572" stopIfTrue="1">
      <formula>$A1529&lt;&gt;""</formula>
    </cfRule>
  </conditionalFormatting>
  <conditionalFormatting sqref="D4220:D4222">
    <cfRule type="expression" dxfId="317" priority="571" stopIfTrue="1">
      <formula>$A4220&lt;&gt;""</formula>
    </cfRule>
  </conditionalFormatting>
  <conditionalFormatting sqref="H4220:H4222">
    <cfRule type="expression" dxfId="316" priority="570" stopIfTrue="1">
      <formula>$A4220&lt;&gt;""</formula>
    </cfRule>
  </conditionalFormatting>
  <conditionalFormatting sqref="E923:G925 B1031:C1033 E1031:I1033 I1010:I1030 A923:C925 A928:C929 E928:G929">
    <cfRule type="expression" dxfId="315" priority="569" stopIfTrue="1">
      <formula>$A923&lt;&gt;""</formula>
    </cfRule>
  </conditionalFormatting>
  <conditionalFormatting sqref="B1004:C1004">
    <cfRule type="expression" dxfId="314" priority="568" stopIfTrue="1">
      <formula>$A1004&lt;&gt;""</formula>
    </cfRule>
  </conditionalFormatting>
  <conditionalFormatting sqref="E1004:G1004">
    <cfRule type="expression" dxfId="313" priority="567" stopIfTrue="1">
      <formula>$A1004&lt;&gt;""</formula>
    </cfRule>
  </conditionalFormatting>
  <conditionalFormatting sqref="H1035:I1035">
    <cfRule type="expression" dxfId="312" priority="564" stopIfTrue="1">
      <formula>$A1035&lt;&gt;""</formula>
    </cfRule>
  </conditionalFormatting>
  <conditionalFormatting sqref="E1035:G1035">
    <cfRule type="expression" dxfId="311" priority="560" stopIfTrue="1">
      <formula>$A1035&lt;&gt;""</formula>
    </cfRule>
  </conditionalFormatting>
  <conditionalFormatting sqref="D1006:D1009">
    <cfRule type="expression" dxfId="310" priority="559" stopIfTrue="1">
      <formula>$A1006&lt;&gt;""</formula>
    </cfRule>
  </conditionalFormatting>
  <conditionalFormatting sqref="G1006:G1009">
    <cfRule type="expression" dxfId="309" priority="558" stopIfTrue="1">
      <formula>$A1006&lt;&gt;""</formula>
    </cfRule>
  </conditionalFormatting>
  <conditionalFormatting sqref="E1006:F1009">
    <cfRule type="expression" dxfId="308" priority="557" stopIfTrue="1">
      <formula>$A1006&lt;&gt;""</formula>
    </cfRule>
  </conditionalFormatting>
  <conditionalFormatting sqref="B1006:C1009">
    <cfRule type="expression" dxfId="307" priority="556" stopIfTrue="1">
      <formula>$A1006&lt;&gt;""</formula>
    </cfRule>
  </conditionalFormatting>
  <conditionalFormatting sqref="D1176:D1179 D1189:D1199 D1182:D1187">
    <cfRule type="expression" dxfId="306" priority="555" stopIfTrue="1">
      <formula>$A1176&lt;&gt;""</formula>
    </cfRule>
  </conditionalFormatting>
  <conditionalFormatting sqref="G1176:G1179 G1189:G1199 G1182:G1187">
    <cfRule type="expression" dxfId="305" priority="554" stopIfTrue="1">
      <formula>$A1176&lt;&gt;""</formula>
    </cfRule>
  </conditionalFormatting>
  <conditionalFormatting sqref="E1176:F1179 E1189:F1199 E1182:F1187">
    <cfRule type="expression" dxfId="304" priority="553" stopIfTrue="1">
      <formula>$A1176&lt;&gt;""</formula>
    </cfRule>
  </conditionalFormatting>
  <conditionalFormatting sqref="B1176:C1179 B1189:C1199 B1182:C1187">
    <cfRule type="expression" dxfId="303" priority="552" stopIfTrue="1">
      <formula>$A1176&lt;&gt;""</formula>
    </cfRule>
  </conditionalFormatting>
  <conditionalFormatting sqref="D1036">
    <cfRule type="expression" dxfId="302" priority="551" stopIfTrue="1">
      <formula>$A1036&lt;&gt;""</formula>
    </cfRule>
  </conditionalFormatting>
  <conditionalFormatting sqref="E1036:G1036">
    <cfRule type="expression" dxfId="301" priority="550" stopIfTrue="1">
      <formula>$A1036&lt;&gt;""</formula>
    </cfRule>
  </conditionalFormatting>
  <conditionalFormatting sqref="B1036:C1036">
    <cfRule type="expression" dxfId="300" priority="549" stopIfTrue="1">
      <formula>$A1036&lt;&gt;""</formula>
    </cfRule>
  </conditionalFormatting>
  <conditionalFormatting sqref="B284:H293">
    <cfRule type="expression" dxfId="299" priority="548" stopIfTrue="1">
      <formula>$A284&lt;&gt;""</formula>
    </cfRule>
  </conditionalFormatting>
  <conditionalFormatting sqref="B115:H115 B116:D120">
    <cfRule type="expression" dxfId="298" priority="547" stopIfTrue="1">
      <formula>$A115&lt;&gt;""</formula>
    </cfRule>
  </conditionalFormatting>
  <conditionalFormatting sqref="E1238:F1240">
    <cfRule type="expression" dxfId="297" priority="544" stopIfTrue="1">
      <formula>$A1238&lt;&gt;""</formula>
    </cfRule>
  </conditionalFormatting>
  <conditionalFormatting sqref="D1238:D1240">
    <cfRule type="expression" dxfId="296" priority="546" stopIfTrue="1">
      <formula>$A1238&lt;&gt;""</formula>
    </cfRule>
  </conditionalFormatting>
  <conditionalFormatting sqref="G1238:G1240">
    <cfRule type="expression" dxfId="295" priority="545" stopIfTrue="1">
      <formula>$A1238&lt;&gt;""</formula>
    </cfRule>
  </conditionalFormatting>
  <conditionalFormatting sqref="B518:H518">
    <cfRule type="expression" dxfId="294" priority="543" stopIfTrue="1">
      <formula>$A518&lt;&gt;""</formula>
    </cfRule>
  </conditionalFormatting>
  <conditionalFormatting sqref="H1327:H1331">
    <cfRule type="expression" dxfId="293" priority="542" stopIfTrue="1">
      <formula>$A1327&lt;&gt;""</formula>
    </cfRule>
  </conditionalFormatting>
  <conditionalFormatting sqref="D1327:D1331">
    <cfRule type="expression" dxfId="292" priority="541" stopIfTrue="1">
      <formula>$A1327&lt;&gt;""</formula>
    </cfRule>
  </conditionalFormatting>
  <conditionalFormatting sqref="G1327:G1331">
    <cfRule type="expression" dxfId="291" priority="540" stopIfTrue="1">
      <formula>$A1327&lt;&gt;""</formula>
    </cfRule>
  </conditionalFormatting>
  <conditionalFormatting sqref="E1327:F1331">
    <cfRule type="expression" dxfId="290" priority="539" stopIfTrue="1">
      <formula>$A1327&lt;&gt;""</formula>
    </cfRule>
  </conditionalFormatting>
  <conditionalFormatting sqref="B1327:C1331">
    <cfRule type="expression" dxfId="289" priority="538" stopIfTrue="1">
      <formula>$A1327&lt;&gt;""</formula>
    </cfRule>
  </conditionalFormatting>
  <conditionalFormatting sqref="G116:H119">
    <cfRule type="expression" dxfId="288" priority="536" stopIfTrue="1">
      <formula>$A116&lt;&gt;""</formula>
    </cfRule>
  </conditionalFormatting>
  <conditionalFormatting sqref="E116:F119">
    <cfRule type="expression" dxfId="287" priority="535" stopIfTrue="1">
      <formula>$A116&lt;&gt;""</formula>
    </cfRule>
  </conditionalFormatting>
  <conditionalFormatting sqref="H1012:H1013">
    <cfRule type="expression" dxfId="286" priority="532" stopIfTrue="1">
      <formula>$A1012&lt;&gt;""</formula>
    </cfRule>
  </conditionalFormatting>
  <conditionalFormatting sqref="B1041:G1041">
    <cfRule type="expression" dxfId="285" priority="531" stopIfTrue="1">
      <formula>$A1041&lt;&gt;""</formula>
    </cfRule>
  </conditionalFormatting>
  <conditionalFormatting sqref="D1012:D1013">
    <cfRule type="expression" dxfId="284" priority="530" stopIfTrue="1">
      <formula>$A1012&lt;&gt;""</formula>
    </cfRule>
  </conditionalFormatting>
  <conditionalFormatting sqref="B1012:C1013">
    <cfRule type="expression" dxfId="283" priority="529" stopIfTrue="1">
      <formula>$A1012&lt;&gt;""</formula>
    </cfRule>
  </conditionalFormatting>
  <conditionalFormatting sqref="G1012:G1013">
    <cfRule type="expression" dxfId="282" priority="528" stopIfTrue="1">
      <formula>$A1012&lt;&gt;""</formula>
    </cfRule>
  </conditionalFormatting>
  <conditionalFormatting sqref="E1012:F1013">
    <cfRule type="expression" dxfId="281" priority="527" stopIfTrue="1">
      <formula>$A1012&lt;&gt;""</formula>
    </cfRule>
  </conditionalFormatting>
  <conditionalFormatting sqref="D1243:D1244 H1243:H1249">
    <cfRule type="expression" dxfId="280" priority="522" stopIfTrue="1">
      <formula>$A1243&lt;&gt;""</formula>
    </cfRule>
  </conditionalFormatting>
  <conditionalFormatting sqref="D1014 H1014:H1021 D1017">
    <cfRule type="expression" dxfId="279" priority="526" stopIfTrue="1">
      <formula>$A1014&lt;&gt;""</formula>
    </cfRule>
  </conditionalFormatting>
  <conditionalFormatting sqref="G1243:G1249">
    <cfRule type="expression" dxfId="278" priority="521" stopIfTrue="1">
      <formula>$A1243&lt;&gt;""</formula>
    </cfRule>
  </conditionalFormatting>
  <conditionalFormatting sqref="G1014 G1017">
    <cfRule type="expression" dxfId="277" priority="525" stopIfTrue="1">
      <formula>$A1014&lt;&gt;""</formula>
    </cfRule>
  </conditionalFormatting>
  <conditionalFormatting sqref="E1014:F1014 E1017:F1017">
    <cfRule type="expression" dxfId="276" priority="524" stopIfTrue="1">
      <formula>$A1014&lt;&gt;""</formula>
    </cfRule>
  </conditionalFormatting>
  <conditionalFormatting sqref="B1014:C1014 B1017:C1017">
    <cfRule type="expression" dxfId="275" priority="523" stopIfTrue="1">
      <formula>$A1014&lt;&gt;""</formula>
    </cfRule>
  </conditionalFormatting>
  <conditionalFormatting sqref="B1243:C1244">
    <cfRule type="expression" dxfId="274" priority="520" stopIfTrue="1">
      <formula>$A1243&lt;&gt;""</formula>
    </cfRule>
  </conditionalFormatting>
  <conditionalFormatting sqref="E1243:F1249">
    <cfRule type="expression" dxfId="273" priority="519" stopIfTrue="1">
      <formula>$A1243&lt;&gt;""</formula>
    </cfRule>
  </conditionalFormatting>
  <conditionalFormatting sqref="B926:G926">
    <cfRule type="expression" dxfId="272" priority="518" stopIfTrue="1">
      <formula>$A926&lt;&gt;""</formula>
    </cfRule>
  </conditionalFormatting>
  <conditionalFormatting sqref="B1042:G1042 B1045:G1049">
    <cfRule type="expression" dxfId="271" priority="517" stopIfTrue="1">
      <formula>$A1042&lt;&gt;""</formula>
    </cfRule>
  </conditionalFormatting>
  <conditionalFormatting sqref="E349:G350 G348">
    <cfRule type="expression" dxfId="270" priority="516" stopIfTrue="1">
      <formula>$A348&lt;&gt;""</formula>
    </cfRule>
  </conditionalFormatting>
  <conditionalFormatting sqref="D348:D350">
    <cfRule type="expression" dxfId="269" priority="515" stopIfTrue="1">
      <formula>$A348&lt;&gt;""</formula>
    </cfRule>
  </conditionalFormatting>
  <conditionalFormatting sqref="B348:C350">
    <cfRule type="expression" dxfId="268" priority="514" stopIfTrue="1">
      <formula>$A348&lt;&gt;""</formula>
    </cfRule>
  </conditionalFormatting>
  <conditionalFormatting sqref="D1326">
    <cfRule type="expression" dxfId="267" priority="513" stopIfTrue="1">
      <formula>$A1326&lt;&gt;""</formula>
    </cfRule>
  </conditionalFormatting>
  <conditionalFormatting sqref="G1326">
    <cfRule type="expression" dxfId="266" priority="512" stopIfTrue="1">
      <formula>$A1326&lt;&gt;""</formula>
    </cfRule>
  </conditionalFormatting>
  <conditionalFormatting sqref="E1326:F1326">
    <cfRule type="expression" dxfId="265" priority="511" stopIfTrue="1">
      <formula>$A1326&lt;&gt;""</formula>
    </cfRule>
  </conditionalFormatting>
  <conditionalFormatting sqref="B1326:C1326">
    <cfRule type="expression" dxfId="264" priority="510" stopIfTrue="1">
      <formula>$A1326&lt;&gt;""</formula>
    </cfRule>
  </conditionalFormatting>
  <conditionalFormatting sqref="B330:G331">
    <cfRule type="expression" dxfId="263" priority="509" stopIfTrue="1">
      <formula>$A330&lt;&gt;""</formula>
    </cfRule>
  </conditionalFormatting>
  <conditionalFormatting sqref="D1038 D1040">
    <cfRule type="expression" dxfId="262" priority="508" stopIfTrue="1">
      <formula>$A1038&lt;&gt;""</formula>
    </cfRule>
  </conditionalFormatting>
  <conditionalFormatting sqref="B1038:C1038 E1038:H1038 E1040:H1040 B1040:C1040">
    <cfRule type="expression" dxfId="261" priority="507" stopIfTrue="1">
      <formula>$A1038&lt;&gt;""</formula>
    </cfRule>
  </conditionalFormatting>
  <conditionalFormatting sqref="B955:G955">
    <cfRule type="expression" dxfId="260" priority="506" stopIfTrue="1">
      <formula>$A955&lt;&gt;""</formula>
    </cfRule>
  </conditionalFormatting>
  <conditionalFormatting sqref="H927">
    <cfRule type="expression" dxfId="259" priority="505" stopIfTrue="1">
      <formula>$A927&lt;&gt;""</formula>
    </cfRule>
  </conditionalFormatting>
  <conditionalFormatting sqref="B927:G927">
    <cfRule type="expression" dxfId="258" priority="504" stopIfTrue="1">
      <formula>$A927&lt;&gt;""</formula>
    </cfRule>
  </conditionalFormatting>
  <conditionalFormatting sqref="H1163:H1170 H1173:H1174">
    <cfRule type="expression" dxfId="257" priority="503" stopIfTrue="1">
      <formula>$A1163&lt;&gt;""</formula>
    </cfRule>
  </conditionalFormatting>
  <conditionalFormatting sqref="E1173:F1174 E1166:F1170">
    <cfRule type="expression" dxfId="256" priority="502" stopIfTrue="1">
      <formula>$A1166&lt;&gt;""</formula>
    </cfRule>
  </conditionalFormatting>
  <conditionalFormatting sqref="B1163:D1163">
    <cfRule type="expression" dxfId="255" priority="501" stopIfTrue="1">
      <formula>$A1163&lt;&gt;""</formula>
    </cfRule>
  </conditionalFormatting>
  <conditionalFormatting sqref="E1163:G1163 G1173:G1174 G1166:G1170">
    <cfRule type="expression" dxfId="254" priority="500" stopIfTrue="1">
      <formula>$A1163&lt;&gt;""</formula>
    </cfRule>
  </conditionalFormatting>
  <conditionalFormatting sqref="D1166:D1170 D1173:D1174">
    <cfRule type="expression" dxfId="253" priority="499" stopIfTrue="1">
      <formula>$A1166&lt;&gt;""</formula>
    </cfRule>
  </conditionalFormatting>
  <conditionalFormatting sqref="B1166:C1170 B1173:C1174">
    <cfRule type="expression" dxfId="252" priority="498" stopIfTrue="1">
      <formula>$A1166&lt;&gt;""</formula>
    </cfRule>
  </conditionalFormatting>
  <conditionalFormatting sqref="D1234 H1234:H1236">
    <cfRule type="expression" dxfId="251" priority="497" stopIfTrue="1">
      <formula>$A1234&lt;&gt;""</formula>
    </cfRule>
  </conditionalFormatting>
  <conditionalFormatting sqref="G1234">
    <cfRule type="expression" dxfId="250" priority="496" stopIfTrue="1">
      <formula>$A1234&lt;&gt;""</formula>
    </cfRule>
  </conditionalFormatting>
  <conditionalFormatting sqref="B1234:C1234">
    <cfRule type="expression" dxfId="249" priority="495" stopIfTrue="1">
      <formula>$A1234&lt;&gt;""</formula>
    </cfRule>
  </conditionalFormatting>
  <conditionalFormatting sqref="E1234:F1234">
    <cfRule type="expression" dxfId="248" priority="494" stopIfTrue="1">
      <formula>$A1234&lt;&gt;""</formula>
    </cfRule>
  </conditionalFormatting>
  <conditionalFormatting sqref="B1039:H1039">
    <cfRule type="expression" dxfId="247" priority="493" stopIfTrue="1">
      <formula>$A1039&lt;&gt;""</formula>
    </cfRule>
  </conditionalFormatting>
  <conditionalFormatting sqref="H1034">
    <cfRule type="expression" dxfId="246" priority="492" stopIfTrue="1">
      <formula>$A1034&lt;&gt;""</formula>
    </cfRule>
  </conditionalFormatting>
  <conditionalFormatting sqref="D1034">
    <cfRule type="expression" dxfId="245" priority="491" stopIfTrue="1">
      <formula>$A1034&lt;&gt;""</formula>
    </cfRule>
  </conditionalFormatting>
  <conditionalFormatting sqref="E1034:G1034">
    <cfRule type="expression" dxfId="244" priority="490" stopIfTrue="1">
      <formula>$A1034&lt;&gt;""</formula>
    </cfRule>
  </conditionalFormatting>
  <conditionalFormatting sqref="B1034:C1034">
    <cfRule type="expression" dxfId="243" priority="489" stopIfTrue="1">
      <formula>$A1034&lt;&gt;""</formula>
    </cfRule>
  </conditionalFormatting>
  <conditionalFormatting sqref="H1279">
    <cfRule type="expression" dxfId="242" priority="488" stopIfTrue="1">
      <formula>$A1279&lt;&gt;""</formula>
    </cfRule>
  </conditionalFormatting>
  <conditionalFormatting sqref="E1279:G1279">
    <cfRule type="expression" dxfId="241" priority="487" stopIfTrue="1">
      <formula>$A1279&lt;&gt;""</formula>
    </cfRule>
  </conditionalFormatting>
  <conditionalFormatting sqref="D1279">
    <cfRule type="expression" dxfId="240" priority="486" stopIfTrue="1">
      <formula>$A1279&lt;&gt;""</formula>
    </cfRule>
  </conditionalFormatting>
  <conditionalFormatting sqref="B1279:C1279">
    <cfRule type="expression" dxfId="239" priority="485" stopIfTrue="1">
      <formula>$A1279&lt;&gt;""</formula>
    </cfRule>
  </conditionalFormatting>
  <conditionalFormatting sqref="H1283:H1284 B1283:D1284">
    <cfRule type="expression" dxfId="238" priority="484" stopIfTrue="1">
      <formula>$A1283&lt;&gt;""</formula>
    </cfRule>
  </conditionalFormatting>
  <conditionalFormatting sqref="E1283:G1284">
    <cfRule type="expression" dxfId="237" priority="483" stopIfTrue="1">
      <formula>$A1283&lt;&gt;""</formula>
    </cfRule>
  </conditionalFormatting>
  <conditionalFormatting sqref="H1037">
    <cfRule type="expression" dxfId="236" priority="482" stopIfTrue="1">
      <formula>$A1037&lt;&gt;""</formula>
    </cfRule>
  </conditionalFormatting>
  <conditionalFormatting sqref="B1037:G1037">
    <cfRule type="expression" dxfId="235" priority="481" stopIfTrue="1">
      <formula>$A1037&lt;&gt;""</formula>
    </cfRule>
  </conditionalFormatting>
  <conditionalFormatting sqref="G362 B351:G356">
    <cfRule type="expression" dxfId="234" priority="480" stopIfTrue="1">
      <formula>$A351&lt;&gt;""</formula>
    </cfRule>
  </conditionalFormatting>
  <conditionalFormatting sqref="G1127">
    <cfRule type="expression" dxfId="233" priority="479" stopIfTrue="1">
      <formula>$A1127&lt;&gt;""</formula>
    </cfRule>
  </conditionalFormatting>
  <conditionalFormatting sqref="E987:F987">
    <cfRule type="expression" dxfId="232" priority="478" stopIfTrue="1">
      <formula>$A987&lt;&gt;""</formula>
    </cfRule>
  </conditionalFormatting>
  <conditionalFormatting sqref="D987">
    <cfRule type="expression" dxfId="231" priority="477" stopIfTrue="1">
      <formula>$A987&lt;&gt;""</formula>
    </cfRule>
  </conditionalFormatting>
  <conditionalFormatting sqref="B987:C987">
    <cfRule type="expression" dxfId="230" priority="476" stopIfTrue="1">
      <formula>$A987&lt;&gt;""</formula>
    </cfRule>
  </conditionalFormatting>
  <conditionalFormatting sqref="D1245:D1249">
    <cfRule type="expression" dxfId="229" priority="475" stopIfTrue="1">
      <formula>$A1245&lt;&gt;""</formula>
    </cfRule>
  </conditionalFormatting>
  <conditionalFormatting sqref="B1245:C1249">
    <cfRule type="expression" dxfId="228" priority="474" stopIfTrue="1">
      <formula>$A1245&lt;&gt;""</formula>
    </cfRule>
  </conditionalFormatting>
  <conditionalFormatting sqref="G1018:G1021">
    <cfRule type="expression" dxfId="227" priority="473" stopIfTrue="1">
      <formula>$A1018&lt;&gt;""</formula>
    </cfRule>
  </conditionalFormatting>
  <conditionalFormatting sqref="D1018:D1021">
    <cfRule type="expression" dxfId="226" priority="472" stopIfTrue="1">
      <formula>$A1018&lt;&gt;""</formula>
    </cfRule>
  </conditionalFormatting>
  <conditionalFormatting sqref="E1018:F1021">
    <cfRule type="expression" dxfId="225" priority="471" stopIfTrue="1">
      <formula>$A1018&lt;&gt;""</formula>
    </cfRule>
  </conditionalFormatting>
  <conditionalFormatting sqref="B1018:C1021">
    <cfRule type="expression" dxfId="224" priority="470" stopIfTrue="1">
      <formula>$A1018&lt;&gt;""</formula>
    </cfRule>
  </conditionalFormatting>
  <conditionalFormatting sqref="D1005">
    <cfRule type="expression" dxfId="223" priority="469" stopIfTrue="1">
      <formula>$A1005&lt;&gt;""</formula>
    </cfRule>
  </conditionalFormatting>
  <conditionalFormatting sqref="G1005">
    <cfRule type="expression" dxfId="222" priority="468" stopIfTrue="1">
      <formula>$A1005&lt;&gt;""</formula>
    </cfRule>
  </conditionalFormatting>
  <conditionalFormatting sqref="E1005:F1005">
    <cfRule type="expression" dxfId="221" priority="467" stopIfTrue="1">
      <formula>$A1005&lt;&gt;""</formula>
    </cfRule>
  </conditionalFormatting>
  <conditionalFormatting sqref="B1005:C1005">
    <cfRule type="expression" dxfId="220" priority="466" stopIfTrue="1">
      <formula>$A1005&lt;&gt;""</formula>
    </cfRule>
  </conditionalFormatting>
  <conditionalFormatting sqref="H1233">
    <cfRule type="expression" dxfId="219" priority="465" stopIfTrue="1">
      <formula>$A1233&lt;&gt;""</formula>
    </cfRule>
  </conditionalFormatting>
  <conditionalFormatting sqref="D1233">
    <cfRule type="expression" dxfId="218" priority="464" stopIfTrue="1">
      <formula>$A1233&lt;&gt;""</formula>
    </cfRule>
  </conditionalFormatting>
  <conditionalFormatting sqref="G1233">
    <cfRule type="expression" dxfId="217" priority="463" stopIfTrue="1">
      <formula>$A1233&lt;&gt;""</formula>
    </cfRule>
  </conditionalFormatting>
  <conditionalFormatting sqref="E1233:F1233">
    <cfRule type="expression" dxfId="216" priority="462" stopIfTrue="1">
      <formula>$A1233&lt;&gt;""</formula>
    </cfRule>
  </conditionalFormatting>
  <conditionalFormatting sqref="B1233:C1233">
    <cfRule type="expression" dxfId="215" priority="461" stopIfTrue="1">
      <formula>$A1233&lt;&gt;""</formula>
    </cfRule>
  </conditionalFormatting>
  <conditionalFormatting sqref="B362:F362 B363:D369">
    <cfRule type="expression" dxfId="214" priority="460" stopIfTrue="1">
      <formula>$A362&lt;&gt;""</formula>
    </cfRule>
  </conditionalFormatting>
  <conditionalFormatting sqref="H357:H361 B357:D361">
    <cfRule type="expression" dxfId="213" priority="459" stopIfTrue="1">
      <formula>$A357&lt;&gt;""</formula>
    </cfRule>
  </conditionalFormatting>
  <conditionalFormatting sqref="G360:G361 E357:G359">
    <cfRule type="expression" dxfId="212" priority="458" stopIfTrue="1">
      <formula>$A357&lt;&gt;""</formula>
    </cfRule>
  </conditionalFormatting>
  <conditionalFormatting sqref="D1011 H1011">
    <cfRule type="expression" dxfId="211" priority="457" stopIfTrue="1">
      <formula>$A1011&lt;&gt;""</formula>
    </cfRule>
  </conditionalFormatting>
  <conditionalFormatting sqref="G1011">
    <cfRule type="expression" dxfId="210" priority="456" stopIfTrue="1">
      <formula>$A1011&lt;&gt;""</formula>
    </cfRule>
  </conditionalFormatting>
  <conditionalFormatting sqref="E1011:F1011">
    <cfRule type="expression" dxfId="209" priority="455" stopIfTrue="1">
      <formula>$A1011&lt;&gt;""</formula>
    </cfRule>
  </conditionalFormatting>
  <conditionalFormatting sqref="B1011:C1011">
    <cfRule type="expression" dxfId="208" priority="454" stopIfTrue="1">
      <formula>$A1011&lt;&gt;""</formula>
    </cfRule>
  </conditionalFormatting>
  <conditionalFormatting sqref="D1242 H1242">
    <cfRule type="expression" dxfId="207" priority="453" stopIfTrue="1">
      <formula>$A1242&lt;&gt;""</formula>
    </cfRule>
  </conditionalFormatting>
  <conditionalFormatting sqref="G1242">
    <cfRule type="expression" dxfId="206" priority="452" stopIfTrue="1">
      <formula>$A1242&lt;&gt;""</formula>
    </cfRule>
  </conditionalFormatting>
  <conditionalFormatting sqref="E1242:F1242">
    <cfRule type="expression" dxfId="205" priority="451" stopIfTrue="1">
      <formula>$A1242&lt;&gt;""</formula>
    </cfRule>
  </conditionalFormatting>
  <conditionalFormatting sqref="B1242:C1242">
    <cfRule type="expression" dxfId="204" priority="450" stopIfTrue="1">
      <formula>$A1242&lt;&gt;""</formula>
    </cfRule>
  </conditionalFormatting>
  <conditionalFormatting sqref="H1171:H1172">
    <cfRule type="expression" dxfId="203" priority="449" stopIfTrue="1">
      <formula>$A1171&lt;&gt;""</formula>
    </cfRule>
  </conditionalFormatting>
  <conditionalFormatting sqref="D1171:D1172">
    <cfRule type="expression" dxfId="202" priority="448" stopIfTrue="1">
      <formula>$A1171&lt;&gt;""</formula>
    </cfRule>
  </conditionalFormatting>
  <conditionalFormatting sqref="G1171:G1172">
    <cfRule type="expression" dxfId="201" priority="447" stopIfTrue="1">
      <formula>$A1171&lt;&gt;""</formula>
    </cfRule>
  </conditionalFormatting>
  <conditionalFormatting sqref="E1171:F1172">
    <cfRule type="expression" dxfId="200" priority="446" stopIfTrue="1">
      <formula>$A1171&lt;&gt;""</formula>
    </cfRule>
  </conditionalFormatting>
  <conditionalFormatting sqref="B1171:C1172">
    <cfRule type="expression" dxfId="199" priority="445" stopIfTrue="1">
      <formula>$A1171&lt;&gt;""</formula>
    </cfRule>
  </conditionalFormatting>
  <conditionalFormatting sqref="H1285">
    <cfRule type="expression" dxfId="198" priority="444" stopIfTrue="1">
      <formula>$A1285&lt;&gt;""</formula>
    </cfRule>
  </conditionalFormatting>
  <conditionalFormatting sqref="D1285">
    <cfRule type="expression" dxfId="197" priority="443" stopIfTrue="1">
      <formula>$A1285&lt;&gt;""</formula>
    </cfRule>
  </conditionalFormatting>
  <conditionalFormatting sqref="G1285">
    <cfRule type="expression" dxfId="196" priority="442" stopIfTrue="1">
      <formula>$A1285&lt;&gt;""</formula>
    </cfRule>
  </conditionalFormatting>
  <conditionalFormatting sqref="E1285:F1285">
    <cfRule type="expression" dxfId="195" priority="441" stopIfTrue="1">
      <formula>$A1285&lt;&gt;""</formula>
    </cfRule>
  </conditionalFormatting>
  <conditionalFormatting sqref="B1285:C1285">
    <cfRule type="expression" dxfId="194" priority="440" stopIfTrue="1">
      <formula>$A1285&lt;&gt;""</formula>
    </cfRule>
  </conditionalFormatting>
  <conditionalFormatting sqref="B1050:G1066">
    <cfRule type="expression" dxfId="193" priority="439" stopIfTrue="1">
      <formula>$A1050&lt;&gt;""</formula>
    </cfRule>
  </conditionalFormatting>
  <conditionalFormatting sqref="B1144:H1144 H1145:H1161">
    <cfRule type="expression" dxfId="192" priority="438" stopIfTrue="1">
      <formula>$A1144&lt;&gt;""</formula>
    </cfRule>
  </conditionalFormatting>
  <conditionalFormatting sqref="E120:H120">
    <cfRule type="expression" dxfId="191" priority="437" stopIfTrue="1">
      <formula>$A120&lt;&gt;""</formula>
    </cfRule>
  </conditionalFormatting>
  <conditionalFormatting sqref="E363:G369">
    <cfRule type="expression" dxfId="190" priority="436" stopIfTrue="1">
      <formula>$A363&lt;&gt;""</formula>
    </cfRule>
  </conditionalFormatting>
  <conditionalFormatting sqref="B1145:G1147 G1148:G1161 B1148:D1161">
    <cfRule type="expression" dxfId="189" priority="435" stopIfTrue="1">
      <formula>$A1145&lt;&gt;""</formula>
    </cfRule>
  </conditionalFormatting>
  <conditionalFormatting sqref="B1010:H1010">
    <cfRule type="expression" dxfId="188" priority="434" stopIfTrue="1">
      <formula>$A1010&lt;&gt;""</formula>
    </cfRule>
  </conditionalFormatting>
  <conditionalFormatting sqref="B1241:H1241">
    <cfRule type="expression" dxfId="187" priority="433" stopIfTrue="1">
      <formula>$A1241&lt;&gt;""</formula>
    </cfRule>
  </conditionalFormatting>
  <conditionalFormatting sqref="H121">
    <cfRule type="expression" dxfId="186" priority="432" stopIfTrue="1">
      <formula>$A121&lt;&gt;""</formula>
    </cfRule>
  </conditionalFormatting>
  <conditionalFormatting sqref="E347:F347">
    <cfRule type="expression" dxfId="185" priority="431" stopIfTrue="1">
      <formula>$A347&lt;&gt;""</formula>
    </cfRule>
  </conditionalFormatting>
  <conditionalFormatting sqref="G347">
    <cfRule type="expression" dxfId="184" priority="430" stopIfTrue="1">
      <formula>$A347&lt;&gt;""</formula>
    </cfRule>
  </conditionalFormatting>
  <conditionalFormatting sqref="D347">
    <cfRule type="expression" dxfId="183" priority="429" stopIfTrue="1">
      <formula>$A347&lt;&gt;""</formula>
    </cfRule>
  </conditionalFormatting>
  <conditionalFormatting sqref="B347:C347">
    <cfRule type="expression" dxfId="182" priority="428" stopIfTrue="1">
      <formula>$A347&lt;&gt;""</formula>
    </cfRule>
  </conditionalFormatting>
  <conditionalFormatting sqref="H345:H346">
    <cfRule type="expression" dxfId="181" priority="427" stopIfTrue="1">
      <formula>$A345&lt;&gt;""</formula>
    </cfRule>
  </conditionalFormatting>
  <conditionalFormatting sqref="E345:G346">
    <cfRule type="expression" dxfId="180" priority="426" stopIfTrue="1">
      <formula>$A345&lt;&gt;""</formula>
    </cfRule>
  </conditionalFormatting>
  <conditionalFormatting sqref="D345:D346">
    <cfRule type="expression" dxfId="179" priority="425" stopIfTrue="1">
      <formula>$A345&lt;&gt;""</formula>
    </cfRule>
  </conditionalFormatting>
  <conditionalFormatting sqref="B345:C346">
    <cfRule type="expression" dxfId="178" priority="424" stopIfTrue="1">
      <formula>$A345&lt;&gt;""</formula>
    </cfRule>
  </conditionalFormatting>
  <conditionalFormatting sqref="E348:F348">
    <cfRule type="expression" dxfId="177" priority="423" stopIfTrue="1">
      <formula>$A348&lt;&gt;""</formula>
    </cfRule>
  </conditionalFormatting>
  <conditionalFormatting sqref="H983">
    <cfRule type="expression" dxfId="176" priority="422" stopIfTrue="1">
      <formula>$A983&lt;&gt;""</formula>
    </cfRule>
  </conditionalFormatting>
  <conditionalFormatting sqref="D983">
    <cfRule type="expression" dxfId="175" priority="421" stopIfTrue="1">
      <formula>$A983&lt;&gt;""</formula>
    </cfRule>
  </conditionalFormatting>
  <conditionalFormatting sqref="B983:C983">
    <cfRule type="expression" dxfId="174" priority="420" stopIfTrue="1">
      <formula>$A983&lt;&gt;""</formula>
    </cfRule>
  </conditionalFormatting>
  <conditionalFormatting sqref="G983">
    <cfRule type="expression" dxfId="173" priority="419" stopIfTrue="1">
      <formula>$A983&lt;&gt;""</formula>
    </cfRule>
  </conditionalFormatting>
  <conditionalFormatting sqref="E1148:F1161">
    <cfRule type="expression" dxfId="172" priority="415" stopIfTrue="1">
      <formula>$A1148&lt;&gt;""</formula>
    </cfRule>
  </conditionalFormatting>
  <conditionalFormatting sqref="E360:F361">
    <cfRule type="expression" dxfId="171" priority="414" stopIfTrue="1">
      <formula>$A360&lt;&gt;""</formula>
    </cfRule>
  </conditionalFormatting>
  <conditionalFormatting sqref="E121:F121">
    <cfRule type="expression" dxfId="170" priority="413" stopIfTrue="1">
      <formula>$A121&lt;&gt;""</formula>
    </cfRule>
  </conditionalFormatting>
  <conditionalFormatting sqref="G121">
    <cfRule type="expression" dxfId="169" priority="412" stopIfTrue="1">
      <formula>$A121&lt;&gt;""</formula>
    </cfRule>
  </conditionalFormatting>
  <conditionalFormatting sqref="H1128 B1128:D1128">
    <cfRule type="expression" dxfId="168" priority="410" stopIfTrue="1">
      <formula>$A1128&lt;&gt;""</formula>
    </cfRule>
  </conditionalFormatting>
  <conditionalFormatting sqref="E1128:G1128">
    <cfRule type="expression" dxfId="167" priority="409" stopIfTrue="1">
      <formula>$A1128&lt;&gt;""</formula>
    </cfRule>
  </conditionalFormatting>
  <conditionalFormatting sqref="E1266:F1275">
    <cfRule type="expression" dxfId="166" priority="408" stopIfTrue="1">
      <formula>$A1266&lt;&gt;""</formula>
    </cfRule>
  </conditionalFormatting>
  <conditionalFormatting sqref="B1267:D1277">
    <cfRule type="expression" dxfId="165" priority="403" stopIfTrue="1">
      <formula>$A1267&lt;&gt;""</formula>
    </cfRule>
  </conditionalFormatting>
  <conditionalFormatting sqref="B498">
    <cfRule type="expression" dxfId="164" priority="401" stopIfTrue="1">
      <formula>$A498&lt;&gt;""</formula>
    </cfRule>
  </conditionalFormatting>
  <conditionalFormatting sqref="B149:H149">
    <cfRule type="expression" dxfId="163" priority="400" stopIfTrue="1">
      <formula>$A149&lt;&gt;""</formula>
    </cfRule>
  </conditionalFormatting>
  <conditionalFormatting sqref="B150:H150">
    <cfRule type="expression" dxfId="162" priority="399" stopIfTrue="1">
      <formula>$A150&lt;&gt;""</formula>
    </cfRule>
  </conditionalFormatting>
  <conditionalFormatting sqref="B151:H153 B154:D163 H154:H156">
    <cfRule type="expression" dxfId="161" priority="398" stopIfTrue="1">
      <formula>$A151&lt;&gt;""</formula>
    </cfRule>
  </conditionalFormatting>
  <conditionalFormatting sqref="E154:G156">
    <cfRule type="expression" dxfId="160" priority="397" stopIfTrue="1">
      <formula>$A154&lt;&gt;""</formula>
    </cfRule>
  </conditionalFormatting>
  <conditionalFormatting sqref="H157:H163">
    <cfRule type="expression" dxfId="159" priority="392" stopIfTrue="1">
      <formula>$A157&lt;&gt;""</formula>
    </cfRule>
  </conditionalFormatting>
  <conditionalFormatting sqref="E157:G163">
    <cfRule type="expression" dxfId="158" priority="391" stopIfTrue="1">
      <formula>$A157&lt;&gt;""</formula>
    </cfRule>
  </conditionalFormatting>
  <conditionalFormatting sqref="B1092:H1092 B1100:H1105 B1094:H1098">
    <cfRule type="expression" dxfId="157" priority="390" stopIfTrue="1">
      <formula>$A1092&lt;&gt;""</formula>
    </cfRule>
  </conditionalFormatting>
  <conditionalFormatting sqref="E983:F983">
    <cfRule type="expression" dxfId="156" priority="389" stopIfTrue="1">
      <formula>$A983&lt;&gt;""</formula>
    </cfRule>
  </conditionalFormatting>
  <conditionalFormatting sqref="D1188">
    <cfRule type="expression" dxfId="155" priority="388" stopIfTrue="1">
      <formula>$A1188&lt;&gt;""</formula>
    </cfRule>
  </conditionalFormatting>
  <conditionalFormatting sqref="B1188:C1188">
    <cfRule type="expression" dxfId="154" priority="387" stopIfTrue="1">
      <formula>$A1188&lt;&gt;""</formula>
    </cfRule>
  </conditionalFormatting>
  <conditionalFormatting sqref="G1188">
    <cfRule type="expression" dxfId="153" priority="386" stopIfTrue="1">
      <formula>$A1188&lt;&gt;""</formula>
    </cfRule>
  </conditionalFormatting>
  <conditionalFormatting sqref="E1188:F1188">
    <cfRule type="expression" dxfId="152" priority="385" stopIfTrue="1">
      <formula>$A1188&lt;&gt;""</formula>
    </cfRule>
  </conditionalFormatting>
  <conditionalFormatting sqref="B370:H372">
    <cfRule type="expression" dxfId="151" priority="382" stopIfTrue="1">
      <formula>$A370&lt;&gt;""</formula>
    </cfRule>
  </conditionalFormatting>
  <conditionalFormatting sqref="B164:H164 B165:D193">
    <cfRule type="expression" dxfId="150" priority="381" stopIfTrue="1">
      <formula>$A164&lt;&gt;""</formula>
    </cfRule>
  </conditionalFormatting>
  <conditionalFormatting sqref="E165:H193">
    <cfRule type="expression" dxfId="149" priority="380" stopIfTrue="1">
      <formula>$A165&lt;&gt;""</formula>
    </cfRule>
  </conditionalFormatting>
  <conditionalFormatting sqref="B1099:H1099">
    <cfRule type="expression" dxfId="148" priority="379" stopIfTrue="1">
      <formula>$A1099&lt;&gt;""</formula>
    </cfRule>
  </conditionalFormatting>
  <conditionalFormatting sqref="B1093:H1093">
    <cfRule type="expression" dxfId="147" priority="378" stopIfTrue="1">
      <formula>$A1093&lt;&gt;""</formula>
    </cfRule>
  </conditionalFormatting>
  <conditionalFormatting sqref="A681:I681">
    <cfRule type="expression" dxfId="146" priority="377" stopIfTrue="1">
      <formula>$A681&lt;&gt;""</formula>
    </cfRule>
  </conditionalFormatting>
  <conditionalFormatting sqref="A682:A691">
    <cfRule type="expression" dxfId="145" priority="376" stopIfTrue="1">
      <formula>$A682&lt;&gt;""</formula>
    </cfRule>
  </conditionalFormatting>
  <conditionalFormatting sqref="E684:F684">
    <cfRule type="expression" dxfId="144" priority="375" stopIfTrue="1">
      <formula>$A684&lt;&gt;""</formula>
    </cfRule>
  </conditionalFormatting>
  <conditionalFormatting sqref="B692:D692">
    <cfRule type="expression" dxfId="143" priority="374" stopIfTrue="1">
      <formula>$A692&lt;&gt;""</formula>
    </cfRule>
  </conditionalFormatting>
  <conditionalFormatting sqref="A692">
    <cfRule type="expression" dxfId="142" priority="373" stopIfTrue="1">
      <formula>$A692&lt;&gt;""</formula>
    </cfRule>
  </conditionalFormatting>
  <conditionalFormatting sqref="E692:F692">
    <cfRule type="expression" dxfId="141" priority="372" stopIfTrue="1">
      <formula>$A692&lt;&gt;""</formula>
    </cfRule>
  </conditionalFormatting>
  <conditionalFormatting sqref="A693">
    <cfRule type="expression" dxfId="140" priority="371" stopIfTrue="1">
      <formula>$A693&lt;&gt;""</formula>
    </cfRule>
  </conditionalFormatting>
  <conditionalFormatting sqref="B1106:H1125">
    <cfRule type="expression" dxfId="139" priority="370" stopIfTrue="1">
      <formula>$A1106&lt;&gt;""</formula>
    </cfRule>
  </conditionalFormatting>
  <conditionalFormatting sqref="H1250:H1258">
    <cfRule type="expression" dxfId="138" priority="369" stopIfTrue="1">
      <formula>$A1250&lt;&gt;""</formula>
    </cfRule>
  </conditionalFormatting>
  <conditionalFormatting sqref="G1250">
    <cfRule type="expression" dxfId="137" priority="368" stopIfTrue="1">
      <formula>$A1250&lt;&gt;""</formula>
    </cfRule>
  </conditionalFormatting>
  <conditionalFormatting sqref="D1250:D1252">
    <cfRule type="expression" dxfId="136" priority="367" stopIfTrue="1">
      <formula>$A1250&lt;&gt;""</formula>
    </cfRule>
  </conditionalFormatting>
  <conditionalFormatting sqref="E1250:F1252">
    <cfRule type="expression" dxfId="135" priority="366" stopIfTrue="1">
      <formula>$A1250&lt;&gt;""</formula>
    </cfRule>
  </conditionalFormatting>
  <conditionalFormatting sqref="B1250:C1252">
    <cfRule type="expression" dxfId="134" priority="365" stopIfTrue="1">
      <formula>$A1250&lt;&gt;""</formula>
    </cfRule>
  </conditionalFormatting>
  <conditionalFormatting sqref="H1025">
    <cfRule type="expression" dxfId="133" priority="364" stopIfTrue="1">
      <formula>$A1025&lt;&gt;""</formula>
    </cfRule>
  </conditionalFormatting>
  <conditionalFormatting sqref="G1025">
    <cfRule type="expression" dxfId="132" priority="363" stopIfTrue="1">
      <formula>$A1025&lt;&gt;""</formula>
    </cfRule>
  </conditionalFormatting>
  <conditionalFormatting sqref="D1025">
    <cfRule type="expression" dxfId="131" priority="362" stopIfTrue="1">
      <formula>$A1025&lt;&gt;""</formula>
    </cfRule>
  </conditionalFormatting>
  <conditionalFormatting sqref="E1025:F1025">
    <cfRule type="expression" dxfId="130" priority="361" stopIfTrue="1">
      <formula>$A1025&lt;&gt;""</formula>
    </cfRule>
  </conditionalFormatting>
  <conditionalFormatting sqref="B1025:C1025">
    <cfRule type="expression" dxfId="129" priority="360" stopIfTrue="1">
      <formula>$A1025&lt;&gt;""</formula>
    </cfRule>
  </conditionalFormatting>
  <conditionalFormatting sqref="G1251">
    <cfRule type="expression" dxfId="128" priority="359" stopIfTrue="1">
      <formula>$A1251&lt;&gt;""</formula>
    </cfRule>
  </conditionalFormatting>
  <conditionalFormatting sqref="B1022:H1023">
    <cfRule type="expression" dxfId="127" priority="358" stopIfTrue="1">
      <formula>$A1022&lt;&gt;""</formula>
    </cfRule>
  </conditionalFormatting>
  <conditionalFormatting sqref="H562">
    <cfRule type="expression" dxfId="126" priority="355" stopIfTrue="1">
      <formula>$A562&lt;&gt;""</formula>
    </cfRule>
  </conditionalFormatting>
  <conditionalFormatting sqref="D562">
    <cfRule type="expression" dxfId="125" priority="354" stopIfTrue="1">
      <formula>$A562&lt;&gt;""</formula>
    </cfRule>
  </conditionalFormatting>
  <conditionalFormatting sqref="G562">
    <cfRule type="expression" dxfId="124" priority="353" stopIfTrue="1">
      <formula>$A562&lt;&gt;""</formula>
    </cfRule>
  </conditionalFormatting>
  <conditionalFormatting sqref="E562:F562">
    <cfRule type="expression" dxfId="123" priority="352" stopIfTrue="1">
      <formula>$A562&lt;&gt;""</formula>
    </cfRule>
  </conditionalFormatting>
  <conditionalFormatting sqref="B562:C562">
    <cfRule type="expression" dxfId="122" priority="351" stopIfTrue="1">
      <formula>$A562&lt;&gt;""</formula>
    </cfRule>
  </conditionalFormatting>
  <conditionalFormatting sqref="A962:H962">
    <cfRule type="expression" dxfId="121" priority="350" stopIfTrue="1">
      <formula>$A962&lt;&gt;""</formula>
    </cfRule>
  </conditionalFormatting>
  <conditionalFormatting sqref="B222:I232">
    <cfRule type="expression" dxfId="120" priority="349" stopIfTrue="1">
      <formula>$A222&lt;&gt;""</formula>
    </cfRule>
  </conditionalFormatting>
  <conditionalFormatting sqref="A778:G778">
    <cfRule type="expression" dxfId="119" priority="348" stopIfTrue="1">
      <formula>$A778&lt;&gt;""</formula>
    </cfRule>
  </conditionalFormatting>
  <conditionalFormatting sqref="A198:G201">
    <cfRule type="expression" dxfId="118" priority="347" stopIfTrue="1">
      <formula>$A198&lt;&gt;""</formula>
    </cfRule>
  </conditionalFormatting>
  <conditionalFormatting sqref="A196:D196">
    <cfRule type="expression" dxfId="117" priority="346" stopIfTrue="1">
      <formula>$A196&lt;&gt;""</formula>
    </cfRule>
  </conditionalFormatting>
  <conditionalFormatting sqref="A1262:G1263">
    <cfRule type="expression" dxfId="116" priority="345" stopIfTrue="1">
      <formula>$A1262&lt;&gt;""</formula>
    </cfRule>
  </conditionalFormatting>
  <conditionalFormatting sqref="A1235:A1236">
    <cfRule type="expression" dxfId="115" priority="344" stopIfTrue="1">
      <formula>$A1235&lt;&gt;""</formula>
    </cfRule>
  </conditionalFormatting>
  <conditionalFormatting sqref="D1235:D1236">
    <cfRule type="expression" dxfId="114" priority="343" stopIfTrue="1">
      <formula>$A1235&lt;&gt;""</formula>
    </cfRule>
  </conditionalFormatting>
  <conditionalFormatting sqref="G1235:G1236">
    <cfRule type="expression" dxfId="113" priority="342" stopIfTrue="1">
      <formula>$A1235&lt;&gt;""</formula>
    </cfRule>
  </conditionalFormatting>
  <conditionalFormatting sqref="B1235:C1236">
    <cfRule type="expression" dxfId="112" priority="341" stopIfTrue="1">
      <formula>$A1235&lt;&gt;""</formula>
    </cfRule>
  </conditionalFormatting>
  <conditionalFormatting sqref="E1235:F1236">
    <cfRule type="expression" dxfId="111" priority="340" stopIfTrue="1">
      <formula>$A1235&lt;&gt;""</formula>
    </cfRule>
  </conditionalFormatting>
  <conditionalFormatting sqref="A1015:A1016">
    <cfRule type="expression" dxfId="110" priority="339" stopIfTrue="1">
      <formula>$A1015&lt;&gt;""</formula>
    </cfRule>
  </conditionalFormatting>
  <conditionalFormatting sqref="D1015:D1016">
    <cfRule type="expression" dxfId="109" priority="338" stopIfTrue="1">
      <formula>$A1015&lt;&gt;""</formula>
    </cfRule>
  </conditionalFormatting>
  <conditionalFormatting sqref="G1015:G1016">
    <cfRule type="expression" dxfId="108" priority="337" stopIfTrue="1">
      <formula>$A1015&lt;&gt;""</formula>
    </cfRule>
  </conditionalFormatting>
  <conditionalFormatting sqref="E1015:F1016">
    <cfRule type="expression" dxfId="107" priority="336" stopIfTrue="1">
      <formula>$A1015&lt;&gt;""</formula>
    </cfRule>
  </conditionalFormatting>
  <conditionalFormatting sqref="C1015:C1016">
    <cfRule type="expression" dxfId="106" priority="335" stopIfTrue="1">
      <formula>$A1015&lt;&gt;""</formula>
    </cfRule>
  </conditionalFormatting>
  <conditionalFormatting sqref="B1015:B1016">
    <cfRule type="expression" dxfId="105" priority="334" stopIfTrue="1">
      <formula>$A1015&lt;&gt;""</formula>
    </cfRule>
  </conditionalFormatting>
  <conditionalFormatting sqref="A985:G986">
    <cfRule type="expression" dxfId="104" priority="333" stopIfTrue="1">
      <formula>$A985&lt;&gt;""</formula>
    </cfRule>
  </conditionalFormatting>
  <conditionalFormatting sqref="A1164:A1165">
    <cfRule type="expression" dxfId="103" priority="332" stopIfTrue="1">
      <formula>$A1164&lt;&gt;""</formula>
    </cfRule>
  </conditionalFormatting>
  <conditionalFormatting sqref="B1164:D1165">
    <cfRule type="expression" dxfId="102" priority="331" stopIfTrue="1">
      <formula>$A1164&lt;&gt;""</formula>
    </cfRule>
  </conditionalFormatting>
  <conditionalFormatting sqref="E1164:G1165">
    <cfRule type="expression" dxfId="101" priority="330" stopIfTrue="1">
      <formula>$A1164&lt;&gt;""</formula>
    </cfRule>
  </conditionalFormatting>
  <conditionalFormatting sqref="B1334:G1334">
    <cfRule type="expression" dxfId="100" priority="329" stopIfTrue="1">
      <formula>$A1334&lt;&gt;""</formula>
    </cfRule>
  </conditionalFormatting>
  <conditionalFormatting sqref="A1180:A1181">
    <cfRule type="expression" dxfId="99" priority="328" stopIfTrue="1">
      <formula>$A1180&lt;&gt;""</formula>
    </cfRule>
  </conditionalFormatting>
  <conditionalFormatting sqref="D1180:D1181">
    <cfRule type="expression" dxfId="98" priority="327" stopIfTrue="1">
      <formula>$A1180&lt;&gt;""</formula>
    </cfRule>
  </conditionalFormatting>
  <conditionalFormatting sqref="G1180:G1181">
    <cfRule type="expression" dxfId="97" priority="326" stopIfTrue="1">
      <formula>$A1180&lt;&gt;""</formula>
    </cfRule>
  </conditionalFormatting>
  <conditionalFormatting sqref="E1180:F1181">
    <cfRule type="expression" dxfId="96" priority="325" stopIfTrue="1">
      <formula>$A1180&lt;&gt;""</formula>
    </cfRule>
  </conditionalFormatting>
  <conditionalFormatting sqref="B1180:C1181">
    <cfRule type="expression" dxfId="95" priority="324" stopIfTrue="1">
      <formula>$A1180&lt;&gt;""</formula>
    </cfRule>
  </conditionalFormatting>
  <conditionalFormatting sqref="A1281:G1282">
    <cfRule type="expression" dxfId="94" priority="323" stopIfTrue="1">
      <formula>$A1281&lt;&gt;""</formula>
    </cfRule>
  </conditionalFormatting>
  <conditionalFormatting sqref="A932:G933">
    <cfRule type="expression" dxfId="93" priority="322" stopIfTrue="1">
      <formula>$A932&lt;&gt;""</formula>
    </cfRule>
  </conditionalFormatting>
  <conditionalFormatting sqref="A1043:A1044">
    <cfRule type="expression" dxfId="92" priority="321" stopIfTrue="1">
      <formula>$A1043&lt;&gt;""</formula>
    </cfRule>
  </conditionalFormatting>
  <conditionalFormatting sqref="B1043:G1044">
    <cfRule type="expression" dxfId="91" priority="320" stopIfTrue="1">
      <formula>$A1043&lt;&gt;""</formula>
    </cfRule>
  </conditionalFormatting>
  <conditionalFormatting sqref="E150:F150">
    <cfRule type="expression" dxfId="90" priority="319" stopIfTrue="1">
      <formula>$A150&lt;&gt;""</formula>
    </cfRule>
  </conditionalFormatting>
  <conditionalFormatting sqref="A366:I368">
    <cfRule type="expression" dxfId="89" priority="318" stopIfTrue="1">
      <formula>$A366&lt;&gt;""</formula>
    </cfRule>
  </conditionalFormatting>
  <conditionalFormatting sqref="A405:I407">
    <cfRule type="expression" dxfId="88" priority="317" stopIfTrue="1">
      <formula>$A405&lt;&gt;""</formula>
    </cfRule>
  </conditionalFormatting>
  <conditionalFormatting sqref="E416:F416">
    <cfRule type="expression" dxfId="87" priority="316" stopIfTrue="1">
      <formula>$A416&lt;&gt;""</formula>
    </cfRule>
  </conditionalFormatting>
  <conditionalFormatting sqref="A783:I788">
    <cfRule type="expression" dxfId="86" priority="315" stopIfTrue="1">
      <formula>$A783&lt;&gt;""</formula>
    </cfRule>
  </conditionalFormatting>
  <conditionalFormatting sqref="A792:I794">
    <cfRule type="expression" dxfId="85" priority="314" stopIfTrue="1">
      <formula>$A792&lt;&gt;""</formula>
    </cfRule>
  </conditionalFormatting>
  <conditionalFormatting sqref="A935:I937">
    <cfRule type="expression" dxfId="84" priority="313" stopIfTrue="1">
      <formula>$A935&lt;&gt;""</formula>
    </cfRule>
  </conditionalFormatting>
  <conditionalFormatting sqref="A1243:I1244">
    <cfRule type="expression" dxfId="83" priority="312" stopIfTrue="1">
      <formula>$A1243&lt;&gt;""</formula>
    </cfRule>
  </conditionalFormatting>
  <conditionalFormatting sqref="B565:H566 B567:D572 G567:H572 B564:D564 G564:H564">
    <cfRule type="expression" dxfId="82" priority="311" stopIfTrue="1">
      <formula>$A564&lt;&gt;""</formula>
    </cfRule>
  </conditionalFormatting>
  <conditionalFormatting sqref="E699:F699">
    <cfRule type="expression" dxfId="81" priority="310" stopIfTrue="1">
      <formula>$A699&lt;&gt;""</formula>
    </cfRule>
  </conditionalFormatting>
  <conditionalFormatting sqref="B563:H563 E564:F564">
    <cfRule type="expression" dxfId="80" priority="309" stopIfTrue="1">
      <formula>$A563&lt;&gt;""</formula>
    </cfRule>
  </conditionalFormatting>
  <conditionalFormatting sqref="E567:F567">
    <cfRule type="expression" dxfId="79" priority="308" stopIfTrue="1">
      <formula>$A567&lt;&gt;""</formula>
    </cfRule>
  </conditionalFormatting>
  <conditionalFormatting sqref="E568:F572">
    <cfRule type="expression" dxfId="78" priority="307" stopIfTrue="1">
      <formula>$A568&lt;&gt;""</formula>
    </cfRule>
  </conditionalFormatting>
  <conditionalFormatting sqref="G1252">
    <cfRule type="expression" dxfId="77" priority="306" stopIfTrue="1">
      <formula>$A1252&lt;&gt;""</formula>
    </cfRule>
  </conditionalFormatting>
  <conditionalFormatting sqref="B1026:H1030">
    <cfRule type="expression" dxfId="76" priority="305" stopIfTrue="1">
      <formula>$A1026&lt;&gt;""</formula>
    </cfRule>
  </conditionalFormatting>
  <conditionalFormatting sqref="B1253:G1258">
    <cfRule type="expression" dxfId="75" priority="304" stopIfTrue="1">
      <formula>$A1253&lt;&gt;""</formula>
    </cfRule>
  </conditionalFormatting>
  <conditionalFormatting sqref="B1024:H1024">
    <cfRule type="expression" dxfId="74" priority="303" stopIfTrue="1">
      <formula>$A1024&lt;&gt;""</formula>
    </cfRule>
  </conditionalFormatting>
  <conditionalFormatting sqref="B574:D574 G574:H574">
    <cfRule type="expression" dxfId="73" priority="302" stopIfTrue="1">
      <formula>$A574&lt;&gt;""</formula>
    </cfRule>
  </conditionalFormatting>
  <conditionalFormatting sqref="G1276:G1277">
    <cfRule type="expression" dxfId="72" priority="301" stopIfTrue="1">
      <formula>$A1276&lt;&gt;""</formula>
    </cfRule>
  </conditionalFormatting>
  <conditionalFormatting sqref="E1276:F1277">
    <cfRule type="expression" dxfId="71" priority="300" stopIfTrue="1">
      <formula>$A1276&lt;&gt;""</formula>
    </cfRule>
  </conditionalFormatting>
  <conditionalFormatting sqref="B1000:H1000">
    <cfRule type="expression" dxfId="70" priority="299" stopIfTrue="1">
      <formula>$A1000&lt;&gt;""</formula>
    </cfRule>
  </conditionalFormatting>
  <conditionalFormatting sqref="B1001:H1001 H1002:H1003">
    <cfRule type="expression" dxfId="69" priority="298" stopIfTrue="1">
      <formula>$A1001&lt;&gt;""</formula>
    </cfRule>
  </conditionalFormatting>
  <conditionalFormatting sqref="C472:G480">
    <cfRule type="expression" dxfId="68" priority="295" stopIfTrue="1">
      <formula>$A472&lt;&gt;""</formula>
    </cfRule>
  </conditionalFormatting>
  <conditionalFormatting sqref="B1002:G1003">
    <cfRule type="expression" dxfId="67" priority="294" stopIfTrue="1">
      <formula>$A1002&lt;&gt;""</formula>
    </cfRule>
  </conditionalFormatting>
  <conditionalFormatting sqref="E574:F574">
    <cfRule type="expression" dxfId="66" priority="293" stopIfTrue="1">
      <formula>$A574&lt;&gt;""</formula>
    </cfRule>
  </conditionalFormatting>
  <conditionalFormatting sqref="B481:H494">
    <cfRule type="expression" dxfId="65" priority="292" stopIfTrue="1">
      <formula>$A481&lt;&gt;""</formula>
    </cfRule>
  </conditionalFormatting>
  <conditionalFormatting sqref="B495:H495">
    <cfRule type="expression" dxfId="64" priority="291" stopIfTrue="1">
      <formula>$A495&lt;&gt;""</formula>
    </cfRule>
  </conditionalFormatting>
  <conditionalFormatting sqref="B496:H496">
    <cfRule type="expression" dxfId="63" priority="290" stopIfTrue="1">
      <formula>$A496&lt;&gt;""</formula>
    </cfRule>
  </conditionalFormatting>
  <conditionalFormatting sqref="B497:H497">
    <cfRule type="expression" dxfId="62" priority="289" stopIfTrue="1">
      <formula>$A497&lt;&gt;""</formula>
    </cfRule>
  </conditionalFormatting>
  <conditionalFormatting sqref="B106:E106">
    <cfRule type="expression" dxfId="61" priority="273" stopIfTrue="1">
      <formula>$A106&lt;&gt;""</formula>
    </cfRule>
  </conditionalFormatting>
  <conditionalFormatting sqref="E106">
    <cfRule type="expression" dxfId="60" priority="272" stopIfTrue="1">
      <formula>$A106&lt;&gt;""</formula>
    </cfRule>
  </conditionalFormatting>
  <conditionalFormatting sqref="G106:I106">
    <cfRule type="expression" dxfId="59" priority="271" stopIfTrue="1">
      <formula>$A106&lt;&gt;""</formula>
    </cfRule>
  </conditionalFormatting>
  <conditionalFormatting sqref="B106:E106">
    <cfRule type="expression" dxfId="58" priority="269" stopIfTrue="1">
      <formula>$A106&lt;&gt;""</formula>
    </cfRule>
  </conditionalFormatting>
  <conditionalFormatting sqref="E106">
    <cfRule type="expression" dxfId="57" priority="268" stopIfTrue="1">
      <formula>$A106&lt;&gt;""</formula>
    </cfRule>
  </conditionalFormatting>
  <conditionalFormatting sqref="G106:H107">
    <cfRule type="expression" dxfId="56" priority="267" stopIfTrue="1">
      <formula>$A106&lt;&gt;""</formula>
    </cfRule>
  </conditionalFormatting>
  <conditionalFormatting sqref="B107:E107">
    <cfRule type="expression" dxfId="55" priority="266" stopIfTrue="1">
      <formula>$A107&lt;&gt;""</formula>
    </cfRule>
  </conditionalFormatting>
  <conditionalFormatting sqref="E107">
    <cfRule type="expression" dxfId="54" priority="265" stopIfTrue="1">
      <formula>$A107&lt;&gt;""</formula>
    </cfRule>
  </conditionalFormatting>
  <conditionalFormatting sqref="B108:I120">
    <cfRule type="expression" dxfId="53" priority="47" stopIfTrue="1">
      <formula>$A108&lt;&gt;""</formula>
    </cfRule>
  </conditionalFormatting>
  <conditionalFormatting sqref="F111">
    <cfRule type="expression" dxfId="52" priority="46" stopIfTrue="1">
      <formula>$A111&lt;&gt;""</formula>
    </cfRule>
  </conditionalFormatting>
  <conditionalFormatting sqref="F111">
    <cfRule type="expression" dxfId="51" priority="45" stopIfTrue="1">
      <formula>$A111&lt;&gt;""</formula>
    </cfRule>
  </conditionalFormatting>
  <conditionalFormatting sqref="B121:I130">
    <cfRule type="expression" dxfId="50" priority="44" stopIfTrue="1">
      <formula>$A121&lt;&gt;""</formula>
    </cfRule>
  </conditionalFormatting>
  <conditionalFormatting sqref="F128">
    <cfRule type="expression" dxfId="49" priority="43" stopIfTrue="1">
      <formula>$A128&lt;&gt;""</formula>
    </cfRule>
  </conditionalFormatting>
  <conditionalFormatting sqref="F128">
    <cfRule type="expression" dxfId="48" priority="42" stopIfTrue="1">
      <formula>$A128&lt;&gt;""</formula>
    </cfRule>
  </conditionalFormatting>
  <conditionalFormatting sqref="F129">
    <cfRule type="expression" dxfId="47" priority="41" stopIfTrue="1">
      <formula>$A129&lt;&gt;""</formula>
    </cfRule>
  </conditionalFormatting>
  <conditionalFormatting sqref="F129">
    <cfRule type="expression" dxfId="46" priority="40" stopIfTrue="1">
      <formula>$A129&lt;&gt;""</formula>
    </cfRule>
  </conditionalFormatting>
  <conditionalFormatting sqref="F130">
    <cfRule type="expression" dxfId="45" priority="39" stopIfTrue="1">
      <formula>$A130&lt;&gt;""</formula>
    </cfRule>
  </conditionalFormatting>
  <conditionalFormatting sqref="F130">
    <cfRule type="expression" dxfId="44" priority="38" stopIfTrue="1">
      <formula>$A130&lt;&gt;""</formula>
    </cfRule>
  </conditionalFormatting>
  <conditionalFormatting sqref="G128">
    <cfRule type="expression" dxfId="43" priority="37" stopIfTrue="1">
      <formula>$A128&lt;&gt;""</formula>
    </cfRule>
  </conditionalFormatting>
  <conditionalFormatting sqref="G128">
    <cfRule type="expression" dxfId="42" priority="36" stopIfTrue="1">
      <formula>$A128&lt;&gt;""</formula>
    </cfRule>
  </conditionalFormatting>
  <conditionalFormatting sqref="G129">
    <cfRule type="expression" dxfId="41" priority="35" stopIfTrue="1">
      <formula>$A129&lt;&gt;""</formula>
    </cfRule>
  </conditionalFormatting>
  <conditionalFormatting sqref="G129">
    <cfRule type="expression" dxfId="40" priority="34" stopIfTrue="1">
      <formula>$A129&lt;&gt;""</formula>
    </cfRule>
  </conditionalFormatting>
  <conditionalFormatting sqref="G130">
    <cfRule type="expression" dxfId="39" priority="33" stopIfTrue="1">
      <formula>$A130&lt;&gt;""</formula>
    </cfRule>
  </conditionalFormatting>
  <conditionalFormatting sqref="G130">
    <cfRule type="expression" dxfId="38" priority="32" stopIfTrue="1">
      <formula>$A130&lt;&gt;""</formula>
    </cfRule>
  </conditionalFormatting>
  <conditionalFormatting sqref="F125">
    <cfRule type="expression" dxfId="37" priority="31" stopIfTrue="1">
      <formula>$A125&lt;&gt;""</formula>
    </cfRule>
  </conditionalFormatting>
  <conditionalFormatting sqref="F125">
    <cfRule type="expression" dxfId="36" priority="30" stopIfTrue="1">
      <formula>$A125&lt;&gt;""</formula>
    </cfRule>
  </conditionalFormatting>
  <conditionalFormatting sqref="B131:I150">
    <cfRule type="expression" dxfId="35" priority="29" stopIfTrue="1">
      <formula>$A131&lt;&gt;""</formula>
    </cfRule>
  </conditionalFormatting>
  <conditionalFormatting sqref="F133">
    <cfRule type="expression" dxfId="34" priority="28" stopIfTrue="1">
      <formula>$A133&lt;&gt;""</formula>
    </cfRule>
  </conditionalFormatting>
  <conditionalFormatting sqref="F133">
    <cfRule type="expression" dxfId="33" priority="27" stopIfTrue="1">
      <formula>$A133&lt;&gt;""</formula>
    </cfRule>
  </conditionalFormatting>
  <conditionalFormatting sqref="E138">
    <cfRule type="expression" dxfId="32" priority="26" stopIfTrue="1">
      <formula>$A138&lt;&gt;""</formula>
    </cfRule>
  </conditionalFormatting>
  <conditionalFormatting sqref="E138">
    <cfRule type="expression" dxfId="31" priority="25" stopIfTrue="1">
      <formula>$A138&lt;&gt;""</formula>
    </cfRule>
  </conditionalFormatting>
  <conditionalFormatting sqref="E140">
    <cfRule type="expression" dxfId="30" priority="24" stopIfTrue="1">
      <formula>$A140&lt;&gt;""</formula>
    </cfRule>
  </conditionalFormatting>
  <conditionalFormatting sqref="E140">
    <cfRule type="expression" dxfId="29" priority="23" stopIfTrue="1">
      <formula>$A140&lt;&gt;""</formula>
    </cfRule>
  </conditionalFormatting>
  <conditionalFormatting sqref="E142">
    <cfRule type="expression" dxfId="28" priority="22" stopIfTrue="1">
      <formula>$A142&lt;&gt;""</formula>
    </cfRule>
  </conditionalFormatting>
  <conditionalFormatting sqref="E142">
    <cfRule type="expression" dxfId="27" priority="21" stopIfTrue="1">
      <formula>$A142&lt;&gt;""</formula>
    </cfRule>
  </conditionalFormatting>
  <conditionalFormatting sqref="F145">
    <cfRule type="expression" dxfId="26" priority="20" stopIfTrue="1">
      <formula>$A145&lt;&gt;""</formula>
    </cfRule>
  </conditionalFormatting>
  <conditionalFormatting sqref="F145">
    <cfRule type="expression" dxfId="25" priority="19" stopIfTrue="1">
      <formula>$A145&lt;&gt;""</formula>
    </cfRule>
  </conditionalFormatting>
  <conditionalFormatting sqref="F146">
    <cfRule type="expression" dxfId="24" priority="18" stopIfTrue="1">
      <formula>$A146&lt;&gt;""</formula>
    </cfRule>
  </conditionalFormatting>
  <conditionalFormatting sqref="F146">
    <cfRule type="expression" dxfId="23" priority="17" stopIfTrue="1">
      <formula>$A146&lt;&gt;""</formula>
    </cfRule>
  </conditionalFormatting>
  <conditionalFormatting sqref="F147">
    <cfRule type="expression" dxfId="22" priority="16" stopIfTrue="1">
      <formula>$A147&lt;&gt;""</formula>
    </cfRule>
  </conditionalFormatting>
  <conditionalFormatting sqref="F147">
    <cfRule type="expression" dxfId="21" priority="15" stopIfTrue="1">
      <formula>$A147&lt;&gt;""</formula>
    </cfRule>
  </conditionalFormatting>
  <conditionalFormatting sqref="F148">
    <cfRule type="expression" dxfId="20" priority="14" stopIfTrue="1">
      <formula>$A148&lt;&gt;""</formula>
    </cfRule>
  </conditionalFormatting>
  <conditionalFormatting sqref="F148">
    <cfRule type="expression" dxfId="19" priority="13" stopIfTrue="1">
      <formula>$A148&lt;&gt;""</formula>
    </cfRule>
  </conditionalFormatting>
  <conditionalFormatting sqref="F149">
    <cfRule type="expression" dxfId="18" priority="12" stopIfTrue="1">
      <formula>$A149&lt;&gt;""</formula>
    </cfRule>
  </conditionalFormatting>
  <conditionalFormatting sqref="F149">
    <cfRule type="expression" dxfId="17" priority="11" stopIfTrue="1">
      <formula>$A149&lt;&gt;""</formula>
    </cfRule>
  </conditionalFormatting>
  <conditionalFormatting sqref="F134">
    <cfRule type="expression" dxfId="16" priority="10" stopIfTrue="1">
      <formula>$A134&lt;&gt;""</formula>
    </cfRule>
  </conditionalFormatting>
  <conditionalFormatting sqref="B151:I160">
    <cfRule type="expression" dxfId="15" priority="9" stopIfTrue="1">
      <formula>$A151&lt;&gt;""</formula>
    </cfRule>
  </conditionalFormatting>
  <conditionalFormatting sqref="F154">
    <cfRule type="expression" dxfId="14" priority="8" stopIfTrue="1">
      <formula>$A154&lt;&gt;""</formula>
    </cfRule>
  </conditionalFormatting>
  <conditionalFormatting sqref="F154">
    <cfRule type="expression" dxfId="13" priority="7" stopIfTrue="1">
      <formula>$A154&lt;&gt;""</formula>
    </cfRule>
  </conditionalFormatting>
  <conditionalFormatting sqref="E158">
    <cfRule type="expression" dxfId="12" priority="6" stopIfTrue="1">
      <formula>$A158&lt;&gt;""</formula>
    </cfRule>
  </conditionalFormatting>
  <conditionalFormatting sqref="E158">
    <cfRule type="expression" dxfId="11" priority="5" stopIfTrue="1">
      <formula>$A158&lt;&gt;""</formula>
    </cfRule>
  </conditionalFormatting>
  <conditionalFormatting sqref="F159">
    <cfRule type="expression" dxfId="10" priority="4" stopIfTrue="1">
      <formula>$A159&lt;&gt;""</formula>
    </cfRule>
  </conditionalFormatting>
  <conditionalFormatting sqref="F159">
    <cfRule type="expression" dxfId="9" priority="3" stopIfTrue="1">
      <formula>$A159&lt;&gt;""</formula>
    </cfRule>
  </conditionalFormatting>
  <conditionalFormatting sqref="F160">
    <cfRule type="expression" dxfId="8" priority="2" stopIfTrue="1">
      <formula>$A160&lt;&gt;""</formula>
    </cfRule>
  </conditionalFormatting>
  <conditionalFormatting sqref="F160">
    <cfRule type="expression" dxfId="7" priority="1" stopIfTrue="1">
      <formula>$A160&lt;&gt;""</formula>
    </cfRule>
  </conditionalFormatting>
  <dataValidations count="4">
    <dataValidation type="date" allowBlank="1" showInputMessage="1" showErrorMessage="1" sqref="D4874:D65409 D102 D104:D105">
      <formula1>42370</formula1>
      <formula2>42735</formula2>
    </dataValidation>
    <dataValidation type="list" allowBlank="1" sqref="G108:G120 G128:G130 E106:E4873">
      <formula1>$E$96:$E$99</formula1>
    </dataValidation>
    <dataValidation type="list" allowBlank="1" showInputMessage="1" showErrorMessage="1" sqref="A106:A4873">
      <formula1>OFFSET($A$1,0,0,$B$3,1)</formula1>
    </dataValidation>
    <dataValidation allowBlank="1" sqref="F106:F4873"/>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5" zoomScaleNormal="100" workbookViewId="0">
      <selection activeCell="B32" sqref="B32:F32"/>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24" t="s">
        <v>1231</v>
      </c>
      <c r="B1" s="324"/>
      <c r="C1" s="324"/>
      <c r="D1" s="324"/>
      <c r="E1" s="324"/>
      <c r="F1" s="324"/>
      <c r="G1" s="324"/>
    </row>
    <row r="2" spans="1:24" ht="7.5" customHeight="1">
      <c r="C2" s="10"/>
      <c r="D2" s="10"/>
      <c r="E2" s="10"/>
      <c r="F2" s="10"/>
      <c r="G2" s="10"/>
    </row>
    <row r="3" spans="1:24" s="14" customFormat="1" ht="26.1" customHeight="1">
      <c r="B3" s="227" t="s">
        <v>600</v>
      </c>
      <c r="C3" s="325" t="str">
        <f>INDEX(Adr!B2:B167,Doklady!B102)</f>
        <v>Slovenská softballová asociácia</v>
      </c>
      <c r="D3" s="325"/>
      <c r="E3" s="325"/>
      <c r="F3" s="325"/>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43276</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6" t="s">
        <v>979</v>
      </c>
      <c r="F9" s="327"/>
      <c r="H9" s="10"/>
      <c r="J9" s="170"/>
      <c r="K9" s="170"/>
      <c r="L9" s="170"/>
      <c r="M9" s="170"/>
      <c r="N9" s="170"/>
      <c r="O9" s="170"/>
      <c r="P9" s="170"/>
      <c r="Q9" s="170"/>
    </row>
    <row r="10" spans="1:24" ht="18">
      <c r="A10" s="100" t="s">
        <v>7</v>
      </c>
      <c r="B10" s="101" t="s">
        <v>2276</v>
      </c>
      <c r="C10" s="179">
        <f>SUMIF(FP!J:J,Doklady!$B$1&amp;A10,FP!D:D)</f>
        <v>0</v>
      </c>
      <c r="D10" s="179">
        <f>C10-E10</f>
        <v>0</v>
      </c>
      <c r="E10" s="312">
        <f>SUMIF(I:I,A10,G:G)</f>
        <v>0</v>
      </c>
      <c r="F10" s="313"/>
      <c r="H10" s="10"/>
      <c r="J10" s="172" t="s">
        <v>961</v>
      </c>
      <c r="K10" s="170"/>
      <c r="L10" s="170"/>
      <c r="M10" s="170"/>
      <c r="N10" s="170"/>
      <c r="O10" s="170"/>
      <c r="P10" s="170"/>
      <c r="Q10" s="170"/>
    </row>
    <row r="11" spans="1:24" ht="18">
      <c r="A11" s="100" t="s">
        <v>6</v>
      </c>
      <c r="B11" s="101" t="s">
        <v>229</v>
      </c>
      <c r="C11" s="179">
        <f>SUMIF(FP!J:J,Doklady!$B$1&amp;A11,FP!D:D)</f>
        <v>51932</v>
      </c>
      <c r="D11" s="179">
        <f>DSUM(Doklady!A103:I9873,"GGG",J10:J14)</f>
        <v>13597.820000000002</v>
      </c>
      <c r="E11" s="328" t="s">
        <v>1068</v>
      </c>
      <c r="F11" s="329"/>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12">
        <f>SUMIF(I:I,A12,G:G)</f>
        <v>0</v>
      </c>
      <c r="F12" s="313"/>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12">
        <f>SUMIF(I:I,A13,G:G)</f>
        <v>0</v>
      </c>
      <c r="F13" s="313"/>
      <c r="H13" s="10"/>
      <c r="J13" s="228">
        <f>J45</f>
        <v>2</v>
      </c>
      <c r="L13" s="170"/>
      <c r="M13" s="170"/>
      <c r="N13" s="170"/>
      <c r="O13" s="170"/>
      <c r="P13" s="170"/>
      <c r="Q13" s="170"/>
    </row>
    <row r="14" spans="1:24" ht="18.75" thickBot="1">
      <c r="A14" s="100" t="s">
        <v>13</v>
      </c>
      <c r="B14" s="101" t="s">
        <v>950</v>
      </c>
      <c r="C14" s="179">
        <f>SUMIF(FP!J:J,Doklady!$B$1&amp;A14,FP!D:D)</f>
        <v>0</v>
      </c>
      <c r="D14" s="179">
        <f>C14-E14</f>
        <v>0</v>
      </c>
      <c r="E14" s="310">
        <f>SUMIF(I:I,A14,G:G)</f>
        <v>0</v>
      </c>
      <c r="F14" s="311"/>
      <c r="H14" s="10"/>
      <c r="J14" s="228" t="str">
        <f>J46</f>
        <v>a - squash - bežné transfery</v>
      </c>
      <c r="L14" s="170"/>
      <c r="M14" s="170"/>
      <c r="N14" s="170"/>
      <c r="O14" s="170"/>
      <c r="P14" s="170"/>
      <c r="Q14" s="170"/>
    </row>
    <row r="15" spans="1:24" ht="5.25" customHeight="1" thickTop="1">
      <c r="G15" s="14"/>
    </row>
    <row r="16" spans="1:24" s="14" customFormat="1" ht="12.75">
      <c r="A16" s="169" t="s">
        <v>3</v>
      </c>
      <c r="B16" s="320" t="s">
        <v>971</v>
      </c>
      <c r="C16" s="321"/>
      <c r="D16" s="321"/>
      <c r="E16" s="321"/>
      <c r="F16" s="322"/>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4" t="s">
        <v>1244</v>
      </c>
      <c r="C17" s="315"/>
      <c r="D17" s="315"/>
      <c r="E17" s="315"/>
      <c r="F17" s="316"/>
      <c r="G17" s="104">
        <f>SUMIF(FP!I:I,Doklady!$B$1&amp;A17,FP!D:D)</f>
        <v>51932</v>
      </c>
      <c r="R17" s="128"/>
    </row>
    <row r="18" spans="1:18">
      <c r="A18" s="197" t="s">
        <v>234</v>
      </c>
      <c r="B18" s="314" t="s">
        <v>1245</v>
      </c>
      <c r="C18" s="315"/>
      <c r="D18" s="315"/>
      <c r="E18" s="315"/>
      <c r="F18" s="316"/>
      <c r="G18" s="104">
        <f>SUMIF(FP!I:I,Doklady!$B$1&amp;A18,FP!D:D)</f>
        <v>0</v>
      </c>
    </row>
    <row r="19" spans="1:18">
      <c r="A19" s="198" t="s">
        <v>235</v>
      </c>
      <c r="B19" s="314" t="s">
        <v>1246</v>
      </c>
      <c r="C19" s="315"/>
      <c r="D19" s="315"/>
      <c r="E19" s="315"/>
      <c r="F19" s="316"/>
      <c r="G19" s="104">
        <f>SUMIF(FP!I:I,Doklady!$B$1&amp;A19,FP!D:D)</f>
        <v>0</v>
      </c>
    </row>
    <row r="20" spans="1:18">
      <c r="A20" s="167" t="s">
        <v>236</v>
      </c>
      <c r="B20" s="314" t="s">
        <v>1247</v>
      </c>
      <c r="C20" s="315"/>
      <c r="D20" s="315"/>
      <c r="E20" s="315"/>
      <c r="F20" s="316"/>
      <c r="G20" s="104">
        <f>SUMIF(FP!I:I,Doklady!$B$1&amp;A20,FP!D:D)</f>
        <v>0</v>
      </c>
      <c r="R20" s="128"/>
    </row>
    <row r="21" spans="1:18">
      <c r="A21" s="167" t="s">
        <v>237</v>
      </c>
      <c r="B21" s="314" t="s">
        <v>1248</v>
      </c>
      <c r="C21" s="315"/>
      <c r="D21" s="315"/>
      <c r="E21" s="315"/>
      <c r="F21" s="316"/>
      <c r="G21" s="104">
        <f>SUMIF(FP!I:I,Doklady!$B$1&amp;A21,FP!D:D)</f>
        <v>0</v>
      </c>
      <c r="R21" s="128"/>
    </row>
    <row r="22" spans="1:18">
      <c r="A22" s="167" t="s">
        <v>238</v>
      </c>
      <c r="B22" s="314" t="s">
        <v>1249</v>
      </c>
      <c r="C22" s="315"/>
      <c r="D22" s="315"/>
      <c r="E22" s="315"/>
      <c r="F22" s="316"/>
      <c r="G22" s="104">
        <f>SUMIF(FP!I:I,Doklady!$B$1&amp;A22,FP!D:D)</f>
        <v>0</v>
      </c>
      <c r="R22" s="128"/>
    </row>
    <row r="23" spans="1:18">
      <c r="A23" s="167" t="s">
        <v>239</v>
      </c>
      <c r="B23" s="314" t="s">
        <v>1250</v>
      </c>
      <c r="C23" s="315"/>
      <c r="D23" s="315"/>
      <c r="E23" s="315"/>
      <c r="F23" s="316"/>
      <c r="G23" s="104">
        <f>SUMIF(FP!I:I,Doklady!$B$1&amp;A23,FP!D:D)</f>
        <v>0</v>
      </c>
      <c r="R23" s="128"/>
    </row>
    <row r="24" spans="1:18">
      <c r="A24" s="167" t="s">
        <v>240</v>
      </c>
      <c r="B24" s="314" t="s">
        <v>1251</v>
      </c>
      <c r="C24" s="315"/>
      <c r="D24" s="315"/>
      <c r="E24" s="315"/>
      <c r="F24" s="316"/>
      <c r="G24" s="104">
        <f>SUMIF(FP!I:I,Doklady!$B$1&amp;A24,FP!D:D)</f>
        <v>0</v>
      </c>
      <c r="R24" s="128"/>
    </row>
    <row r="25" spans="1:18">
      <c r="A25" s="167" t="s">
        <v>241</v>
      </c>
      <c r="B25" s="314" t="s">
        <v>1252</v>
      </c>
      <c r="C25" s="315"/>
      <c r="D25" s="315"/>
      <c r="E25" s="315"/>
      <c r="F25" s="316"/>
      <c r="G25" s="104">
        <f>SUMIF(FP!I:I,Doklady!$B$1&amp;A25,FP!D:D)</f>
        <v>0</v>
      </c>
      <c r="R25" s="128"/>
    </row>
    <row r="26" spans="1:18">
      <c r="A26" s="167" t="s">
        <v>242</v>
      </c>
      <c r="B26" s="314" t="s">
        <v>1253</v>
      </c>
      <c r="C26" s="315"/>
      <c r="D26" s="315"/>
      <c r="E26" s="315"/>
      <c r="F26" s="316"/>
      <c r="G26" s="104">
        <f>SUMIF(FP!I:I,Doklady!$B$1&amp;A26,FP!D:D)</f>
        <v>0</v>
      </c>
      <c r="R26" s="128"/>
    </row>
    <row r="27" spans="1:18">
      <c r="A27" s="167" t="s">
        <v>243</v>
      </c>
      <c r="B27" s="314" t="s">
        <v>1874</v>
      </c>
      <c r="C27" s="315"/>
      <c r="D27" s="315"/>
      <c r="E27" s="315"/>
      <c r="F27" s="316"/>
      <c r="G27" s="104">
        <f>SUMIF(FP!I:I,Doklady!$B$1&amp;A27,FP!D:D)</f>
        <v>0</v>
      </c>
      <c r="R27" s="128"/>
    </row>
    <row r="28" spans="1:18">
      <c r="A28" s="167" t="s">
        <v>244</v>
      </c>
      <c r="B28" s="314" t="s">
        <v>1875</v>
      </c>
      <c r="C28" s="315"/>
      <c r="D28" s="315"/>
      <c r="E28" s="315"/>
      <c r="F28" s="316"/>
      <c r="G28" s="104">
        <f>SUMIF(FP!I:I,Doklady!$B$1&amp;A28,FP!D:D)</f>
        <v>0</v>
      </c>
      <c r="R28" s="128"/>
    </row>
    <row r="29" spans="1:18">
      <c r="A29" s="167" t="s">
        <v>245</v>
      </c>
      <c r="B29" s="314" t="s">
        <v>2286</v>
      </c>
      <c r="C29" s="315"/>
      <c r="D29" s="315"/>
      <c r="E29" s="315"/>
      <c r="F29" s="316"/>
      <c r="G29" s="104">
        <f>SUMIF(FP!I:I,Doklady!$B$1&amp;A29,FP!D:D)</f>
        <v>0</v>
      </c>
      <c r="R29" s="128"/>
    </row>
    <row r="30" spans="1:18">
      <c r="A30" s="167" t="s">
        <v>246</v>
      </c>
      <c r="B30" s="314" t="s">
        <v>2287</v>
      </c>
      <c r="C30" s="315"/>
      <c r="D30" s="315"/>
      <c r="E30" s="315"/>
      <c r="F30" s="316"/>
      <c r="G30" s="104">
        <f>SUMIF(FP!I:I,Doklady!$B$1&amp;A30,FP!D:D)</f>
        <v>0</v>
      </c>
      <c r="R30" s="128"/>
    </row>
    <row r="31" spans="1:18">
      <c r="A31" s="167" t="s">
        <v>247</v>
      </c>
      <c r="B31" s="314" t="s">
        <v>2288</v>
      </c>
      <c r="C31" s="315"/>
      <c r="D31" s="315"/>
      <c r="E31" s="315"/>
      <c r="F31" s="316"/>
      <c r="G31" s="104">
        <f>SUMIF(FP!I:I,Doklady!$B$1&amp;A31,FP!D:D)</f>
        <v>0</v>
      </c>
      <c r="R31" s="128"/>
    </row>
    <row r="32" spans="1:18">
      <c r="A32" s="167" t="s">
        <v>248</v>
      </c>
      <c r="B32" s="314" t="s">
        <v>2289</v>
      </c>
      <c r="C32" s="315"/>
      <c r="D32" s="315"/>
      <c r="E32" s="315"/>
      <c r="F32" s="316"/>
      <c r="G32" s="104">
        <f>SUMIF(FP!I:I,Doklady!$B$1&amp;A32,FP!D:D)</f>
        <v>0</v>
      </c>
      <c r="R32" s="128"/>
    </row>
    <row r="33" spans="1:18" hidden="1">
      <c r="A33" s="167" t="s">
        <v>242</v>
      </c>
      <c r="B33" s="317"/>
      <c r="C33" s="318"/>
      <c r="D33" s="318"/>
      <c r="E33" s="318"/>
      <c r="F33" s="319"/>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DSUM(Doklady!A103:I9873,"GGG",Spolu!J39:K40)</f>
        <v>0</v>
      </c>
      <c r="D39" s="117">
        <f>DSUM(Doklady!A103:I9873,"GGG",Spolu!L39:M40)</f>
        <v>4006.25</v>
      </c>
      <c r="E39" s="117">
        <f>DSUM(Doklady!A103:I9873,"GGG",Spolu!N39:O40)</f>
        <v>6205.71</v>
      </c>
      <c r="F39" s="117">
        <f>DSUM(Doklady!A103:I9873,"GGG",Spolu!P39:Q40)</f>
        <v>3385.8600000000006</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7789.7999999999993</v>
      </c>
      <c r="D40" s="117">
        <f>MAX(D38-D39,0)</f>
        <v>6380.1500000000015</v>
      </c>
      <c r="E40" s="117">
        <f>MAX(E38-E39,0)</f>
        <v>6777.29</v>
      </c>
      <c r="F40" s="117">
        <f>MIN(G38,MAX(-F38+F39,0))</f>
        <v>0</v>
      </c>
      <c r="G40" s="177">
        <f>MIN(C40+D40+E40+F40,G38)</f>
        <v>20947.240000000002</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DSUM(Doklady!A103:I9873,"GGG",Spolu!J44:K46)</f>
        <v>0</v>
      </c>
      <c r="D44" s="117">
        <f>DSUM(Doklady!A103:I9873,"GGG",Spolu!L44:M46)</f>
        <v>0</v>
      </c>
      <c r="E44" s="117">
        <f>DSUM(Doklady!A103:I9873,"GGG",Spolu!N44:O46)</f>
        <v>0</v>
      </c>
      <c r="F44" s="117">
        <f>DSUM(Doklady!A103:I9873,"GGG",Spolu!P44:Q46)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3" t="s">
        <v>1054</v>
      </c>
      <c r="B49" s="323"/>
      <c r="C49" s="323"/>
      <c r="D49" s="323"/>
      <c r="E49" s="323"/>
      <c r="F49" s="323"/>
      <c r="G49" s="323"/>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13597.820000000002</v>
      </c>
      <c r="E52" s="104">
        <f>IF(A52&lt;&gt;"",MIN(D52,C52)*Doklady!C1/(1-Doklady!C1),"")</f>
        <v>0</v>
      </c>
      <c r="F52" s="102">
        <f>IF(A52&lt;&gt;"",Doklady!I1,"")</f>
        <v>0</v>
      </c>
      <c r="G52" s="104">
        <f>IF(A52&lt;&gt;"",IF(D52&lt;C52,C52-D52,0)+IF(F52&lt;E52,E52-F52,0),0)</f>
        <v>38334.18</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08"/>
      <c r="D127" s="308"/>
      <c r="E127" s="308"/>
      <c r="F127" s="308"/>
      <c r="G127" s="308"/>
      <c r="H127" s="126"/>
    </row>
    <row r="128" spans="1:24" ht="45" customHeight="1">
      <c r="A128" s="14"/>
      <c r="B128" s="14"/>
      <c r="C128" s="309" t="s">
        <v>947</v>
      </c>
      <c r="D128" s="309"/>
      <c r="E128" s="309"/>
      <c r="F128" s="309"/>
      <c r="G128" s="309"/>
      <c r="H128" s="126"/>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0" t="s">
        <v>803</v>
      </c>
      <c r="B2" s="330"/>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2019-01-08T11:19:27Z</cp:lastPrinted>
  <dcterms:created xsi:type="dcterms:W3CDTF">2017-02-20T06:20:12Z</dcterms:created>
  <dcterms:modified xsi:type="dcterms:W3CDTF">2019-01-16T09:10:48Z</dcterms:modified>
</cp:coreProperties>
</file>